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simona.piattoni\Documents\Politics &amp; Governance\"/>
    </mc:Choice>
  </mc:AlternateContent>
  <xr:revisionPtr revIDLastSave="0" documentId="8_{36811FF1-E6BB-4C99-B3E2-75A9980CA11C}" xr6:coauthVersionLast="45" xr6:coauthVersionMax="45" xr10:uidLastSave="{00000000-0000-0000-0000-000000000000}"/>
  <bookViews>
    <workbookView xWindow="1500" yWindow="1500" windowWidth="18000" windowHeight="9375" activeTab="5" xr2:uid="{3FE37BCF-BAEF-6143-B200-6A2855867BE7}"/>
  </bookViews>
  <sheets>
    <sheet name="World Bank" sheetId="1" r:id="rId1"/>
    <sheet name="WB CoC EU4" sheetId="4" r:id="rId2"/>
    <sheet name="Democracy Barometer" sheetId="2" r:id="rId3"/>
    <sheet name="DB TR_NOSEC2 EU4" sheetId="3" r:id="rId4"/>
    <sheet name="IDEA" sheetId="5" r:id="rId5"/>
    <sheet name="IDEA EU4" sheetId="6" r:id="rId6"/>
    <sheet name="Govts" sheetId="7" r:id="rId7"/>
    <sheet name="Govts abridged" sheetId="8" r:id="rId8"/>
  </sheets>
  <definedNames>
    <definedName name="_ftn1" localSheetId="6">Govts!$A$33</definedName>
    <definedName name="_ftn2" localSheetId="6">Govts!$A$34</definedName>
    <definedName name="_ftn3" localSheetId="6">Govts!$A$35</definedName>
    <definedName name="_ftnref1" localSheetId="6">Govts!$B$1</definedName>
    <definedName name="_ftnref2" localSheetId="6">Govts!$C$1</definedName>
    <definedName name="_ftnref3" localSheetId="6">Govts!$D$1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2" i="8" l="1"/>
  <c r="E22" i="8"/>
  <c r="D22" i="8"/>
  <c r="F26" i="8"/>
  <c r="E26" i="8"/>
  <c r="D26" i="8"/>
  <c r="F25" i="8"/>
  <c r="E25" i="8"/>
  <c r="D25" i="8"/>
  <c r="F24" i="8"/>
  <c r="E24" i="8"/>
  <c r="D24" i="8"/>
  <c r="F23" i="8"/>
  <c r="E23" i="8"/>
  <c r="D23" i="8"/>
  <c r="F20" i="8"/>
  <c r="E20" i="8"/>
  <c r="D20" i="8"/>
  <c r="I19" i="8"/>
  <c r="H19" i="8"/>
  <c r="G19" i="8"/>
  <c r="I18" i="8"/>
  <c r="H18" i="8"/>
  <c r="G18" i="8"/>
  <c r="I17" i="8"/>
  <c r="H17" i="8"/>
  <c r="G17" i="8"/>
  <c r="I16" i="8"/>
  <c r="H16" i="8"/>
  <c r="G16" i="8"/>
  <c r="I15" i="8"/>
  <c r="H15" i="8"/>
  <c r="G15" i="8"/>
  <c r="I14" i="8"/>
  <c r="H14" i="8"/>
  <c r="G14" i="8"/>
  <c r="I13" i="8"/>
  <c r="H13" i="8"/>
  <c r="G13" i="8"/>
  <c r="I12" i="8"/>
  <c r="H12" i="8"/>
  <c r="G12" i="8"/>
  <c r="I11" i="8"/>
  <c r="H11" i="8"/>
  <c r="G11" i="8"/>
  <c r="I10" i="8"/>
  <c r="H10" i="8"/>
  <c r="G10" i="8"/>
  <c r="I9" i="8"/>
  <c r="H9" i="8"/>
  <c r="G9" i="8"/>
  <c r="I8" i="8"/>
  <c r="H8" i="8"/>
  <c r="G8" i="8"/>
  <c r="I7" i="8"/>
  <c r="H7" i="8"/>
  <c r="G7" i="8"/>
  <c r="I6" i="8"/>
  <c r="H6" i="8"/>
  <c r="G6" i="8"/>
  <c r="I5" i="8"/>
  <c r="H5" i="8"/>
  <c r="G5" i="8"/>
  <c r="I4" i="8"/>
  <c r="H4" i="8"/>
  <c r="G4" i="8"/>
  <c r="I3" i="8"/>
  <c r="H3" i="8"/>
  <c r="G3" i="8"/>
  <c r="I2" i="8"/>
  <c r="H2" i="8"/>
  <c r="G2" i="8"/>
  <c r="I3" i="7"/>
  <c r="I4" i="7"/>
  <c r="I5" i="7"/>
  <c r="I6" i="7"/>
  <c r="I7" i="7"/>
  <c r="I8" i="7"/>
  <c r="I9" i="7"/>
  <c r="I10" i="7"/>
  <c r="I11" i="7"/>
  <c r="I12" i="7"/>
  <c r="I13" i="7"/>
  <c r="I14" i="7"/>
  <c r="I15" i="7"/>
  <c r="I16" i="7"/>
  <c r="I17" i="7"/>
  <c r="I18" i="7"/>
  <c r="I19" i="7"/>
  <c r="I20" i="7"/>
  <c r="I21" i="7"/>
  <c r="I22" i="7"/>
  <c r="I23" i="7"/>
  <c r="I2" i="7"/>
  <c r="G3" i="7"/>
  <c r="G4" i="7"/>
  <c r="G5" i="7"/>
  <c r="G6" i="7"/>
  <c r="G7" i="7"/>
  <c r="G8" i="7"/>
  <c r="G9" i="7"/>
  <c r="G10" i="7"/>
  <c r="G11" i="7"/>
  <c r="G12" i="7"/>
  <c r="G13" i="7"/>
  <c r="G14" i="7"/>
  <c r="G15" i="7"/>
  <c r="G16" i="7"/>
  <c r="G17" i="7"/>
  <c r="G18" i="7"/>
  <c r="G19" i="7"/>
  <c r="G20" i="7"/>
  <c r="G21" i="7"/>
  <c r="G22" i="7"/>
  <c r="G23" i="7"/>
  <c r="G2" i="7"/>
  <c r="H4" i="7"/>
  <c r="H5" i="7"/>
  <c r="H6" i="7"/>
  <c r="H7" i="7"/>
  <c r="H8" i="7"/>
  <c r="H9" i="7"/>
  <c r="H10" i="7"/>
  <c r="H11" i="7"/>
  <c r="H12" i="7"/>
  <c r="H13" i="7"/>
  <c r="H14" i="7"/>
  <c r="H15" i="7"/>
  <c r="H16" i="7"/>
  <c r="H17" i="7"/>
  <c r="H18" i="7"/>
  <c r="H19" i="7"/>
  <c r="H20" i="7"/>
  <c r="H21" i="7"/>
  <c r="H22" i="7"/>
  <c r="H23" i="7"/>
  <c r="H2" i="7"/>
  <c r="H3" i="7"/>
  <c r="C22" i="1" l="1"/>
  <c r="C21" i="1"/>
  <c r="E25" i="2"/>
  <c r="E24" i="2"/>
  <c r="H25" i="5"/>
  <c r="H24" i="5"/>
  <c r="C25" i="5"/>
  <c r="D25" i="5"/>
  <c r="E25" i="5"/>
  <c r="F25" i="5"/>
  <c r="G25" i="5"/>
  <c r="C24" i="5"/>
  <c r="D24" i="5"/>
  <c r="E24" i="5"/>
  <c r="F24" i="5"/>
  <c r="G24" i="5"/>
  <c r="B25" i="5"/>
  <c r="B24" i="5"/>
  <c r="B22" i="1"/>
  <c r="B21" i="1"/>
  <c r="D25" i="2"/>
  <c r="D24" i="2"/>
  <c r="F29" i="7"/>
  <c r="E29" i="7"/>
  <c r="D29" i="7"/>
  <c r="F30" i="7"/>
  <c r="E30" i="7"/>
  <c r="D30" i="7"/>
  <c r="F28" i="7"/>
  <c r="F27" i="7"/>
  <c r="F26" i="7"/>
  <c r="E28" i="7"/>
  <c r="E27" i="7"/>
  <c r="E26" i="7"/>
  <c r="D28" i="7"/>
  <c r="D27" i="7"/>
  <c r="D26" i="7"/>
  <c r="F24" i="7"/>
  <c r="E24" i="7"/>
  <c r="D24" i="7"/>
  <c r="Z4" i="6"/>
  <c r="Z5" i="6"/>
  <c r="Z6" i="6"/>
  <c r="Z7" i="6"/>
  <c r="Z8" i="6"/>
  <c r="Z9" i="6"/>
  <c r="Z10" i="6"/>
  <c r="Z11" i="6"/>
  <c r="Z12" i="6"/>
  <c r="Z13" i="6"/>
  <c r="Z14" i="6"/>
  <c r="Z15" i="6"/>
  <c r="Z16" i="6"/>
  <c r="Z17" i="6"/>
  <c r="Z18" i="6"/>
  <c r="Z19" i="6"/>
  <c r="Z20" i="6"/>
  <c r="Z21" i="6"/>
  <c r="Z22" i="6"/>
  <c r="Z23" i="6"/>
  <c r="Z3" i="6"/>
  <c r="F3" i="4"/>
  <c r="F4" i="4"/>
  <c r="F5" i="4"/>
  <c r="F6" i="4"/>
  <c r="F7" i="4"/>
  <c r="F8" i="4"/>
  <c r="F9" i="4"/>
  <c r="F10" i="4"/>
  <c r="F11" i="4"/>
  <c r="F12" i="4"/>
  <c r="F13" i="4"/>
  <c r="F14" i="4"/>
  <c r="F15" i="4"/>
  <c r="F16" i="4"/>
  <c r="F17" i="4"/>
  <c r="F18" i="4"/>
  <c r="F19" i="4"/>
  <c r="F2" i="4"/>
  <c r="F3" i="3"/>
  <c r="F4" i="3"/>
  <c r="F5" i="3"/>
  <c r="F6" i="3"/>
  <c r="F7" i="3"/>
  <c r="F8" i="3"/>
  <c r="F9" i="3"/>
  <c r="F10" i="3"/>
  <c r="F11" i="3"/>
  <c r="F12" i="3"/>
  <c r="F13" i="3"/>
  <c r="F14" i="3"/>
  <c r="F15" i="3"/>
  <c r="F16" i="3"/>
  <c r="F17" i="3"/>
  <c r="F18" i="3"/>
  <c r="F19" i="3"/>
  <c r="F20" i="3"/>
  <c r="F21" i="3"/>
  <c r="F22" i="3"/>
  <c r="F2" i="3"/>
</calcChain>
</file>

<file path=xl/sharedStrings.xml><?xml version="1.0" encoding="utf-8"?>
<sst xmlns="http://schemas.openxmlformats.org/spreadsheetml/2006/main" count="212" uniqueCount="74">
  <si>
    <t>Estimate</t>
  </si>
  <si>
    <t>StdErr</t>
  </si>
  <si>
    <t>NumSrc</t>
  </si>
  <si>
    <t>Rank</t>
  </si>
  <si>
    <t>Lower</t>
  </si>
  <si>
    <t>Upper</t>
  </si>
  <si>
    <t>Year</t>
  </si>
  <si>
    <t>Control of Corruption</t>
  </si>
  <si>
    <t>Reflects perceptions of the extent to which public power is exercised for private gain, including both petty and grand forms of corruption, as well as "capture" of the state by elites and private interests.</t>
  </si>
  <si>
    <t>Legend</t>
  </si>
  <si>
    <t>Estimate of governance (ranges from approximately -2.5 (weak) to 2.5 (strong) governance performance)</t>
  </si>
  <si>
    <t>Standard error reflects variability around the point estimate of governance.</t>
  </si>
  <si>
    <t>Number of data sources on which estimate is based</t>
  </si>
  <si>
    <t>Percentile rank among all countries (ranges from 0 (lowest) to 100 (highest) rank)</t>
  </si>
  <si>
    <t>Lower bound of 90% confidence interval for governance, in percentile rank terms</t>
  </si>
  <si>
    <t>Upper bound of 90% confidence interval for governance, in percentile rank terms</t>
  </si>
  <si>
    <t>The Worldwide Governance Indicators (WGI) are a research dataset summarizing the views on the quality of governance provided by a large number of enterprise, citizen and expert survey respondents in industrial and developing countries. These data are gathered from a number of survey institutes, think tanks, non-governmental organizations, international organizations, and private sector firms. The WGI do not reflect the official views of the World Bank, its Executive Directors, or the countries they represent. The WGI are not used by the World Bank Group to allocate resources.</t>
  </si>
  <si>
    <t>Corrup</t>
  </si>
  <si>
    <t>CPI</t>
  </si>
  <si>
    <t>TR_NOSEC2</t>
  </si>
  <si>
    <t>FR</t>
  </si>
  <si>
    <t>ES</t>
  </si>
  <si>
    <t>D</t>
  </si>
  <si>
    <t>UK</t>
  </si>
  <si>
    <t>Avg</t>
  </si>
  <si>
    <t xml:space="preserve">C_SD41 </t>
  </si>
  <si>
    <t>v_41_01</t>
  </si>
  <si>
    <t>v_41_02</t>
  </si>
  <si>
    <t>v_41_03</t>
  </si>
  <si>
    <t>v_41_04</t>
  </si>
  <si>
    <t>v_41_05</t>
  </si>
  <si>
    <t>Government (by party parliamentary majority)</t>
  </si>
  <si>
    <t>Length (years)[1]</t>
  </si>
  <si>
    <t>Color[2]</t>
  </si>
  <si>
    <t>ΔWB[3]</t>
  </si>
  <si>
    <t>ΔDB</t>
  </si>
  <si>
    <t>ΔIDEA</t>
  </si>
  <si>
    <t>UK-Major</t>
  </si>
  <si>
    <t>R</t>
  </si>
  <si>
    <t>UK-Blair, Brown</t>
  </si>
  <si>
    <t>L</t>
  </si>
  <si>
    <t>UK-Cameron/LD</t>
  </si>
  <si>
    <t>COAL</t>
  </si>
  <si>
    <t>UK-Cameron</t>
  </si>
  <si>
    <t>D-Kohl</t>
  </si>
  <si>
    <t>D-Schroeder</t>
  </si>
  <si>
    <t>D-Merkel/SPD</t>
  </si>
  <si>
    <t>D-Merkel</t>
  </si>
  <si>
    <r>
      <t>D-Merkel/SPD</t>
    </r>
    <r>
      <rPr>
        <vertAlign val="superscript"/>
        <sz val="12"/>
        <color theme="1"/>
        <rFont val="Calibri"/>
        <family val="2"/>
        <scheme val="minor"/>
      </rPr>
      <t>2</t>
    </r>
  </si>
  <si>
    <t>E-Aznar</t>
  </si>
  <si>
    <t>E-Zapatero</t>
  </si>
  <si>
    <t>E-Rajoy</t>
  </si>
  <si>
    <t>F-Chirac</t>
  </si>
  <si>
    <t>F-Chirac/PS</t>
  </si>
  <si>
    <r>
      <t>F-Chirac</t>
    </r>
    <r>
      <rPr>
        <vertAlign val="superscript"/>
        <sz val="12"/>
        <color theme="1"/>
        <rFont val="Calibri"/>
        <family val="2"/>
        <scheme val="minor"/>
      </rPr>
      <t>2</t>
    </r>
    <r>
      <rPr>
        <sz val="12"/>
        <color theme="1"/>
        <rFont val="Calibri"/>
        <family val="2"/>
        <scheme val="minor"/>
      </rPr>
      <t>, Sarkozy</t>
    </r>
  </si>
  <si>
    <t>F-Hollande</t>
  </si>
  <si>
    <t>I-Prodi, D’Alema, Amato</t>
  </si>
  <si>
    <t>I-Berlusconi</t>
  </si>
  <si>
    <r>
      <t>I-Prodi</t>
    </r>
    <r>
      <rPr>
        <vertAlign val="superscript"/>
        <sz val="12"/>
        <color theme="1"/>
        <rFont val="Calibri"/>
        <family val="2"/>
        <scheme val="minor"/>
      </rPr>
      <t>2</t>
    </r>
  </si>
  <si>
    <r>
      <t>I-Berlusconi</t>
    </r>
    <r>
      <rPr>
        <vertAlign val="superscript"/>
        <sz val="12"/>
        <color theme="1"/>
        <rFont val="Calibri"/>
        <family val="2"/>
        <scheme val="minor"/>
      </rPr>
      <t>2</t>
    </r>
  </si>
  <si>
    <t>I-Monti</t>
  </si>
  <si>
    <t>I-Letta, Renzi</t>
  </si>
  <si>
    <t>[1] The symbol ‘+’ indicates that the executive continued before or after the span of the dataset.</t>
  </si>
  <si>
    <t>[2] ‘COAL’ indicates a government whose ideological balance straddles the right-left divide, as traditionally instantiated in the specific country.</t>
  </si>
  <si>
    <t>[3] For 1997, 1999, and 2001 values (not present in the WGI database) the average of the year immediately preceding and immediately following were used.</t>
  </si>
  <si>
    <t>Avg R</t>
  </si>
  <si>
    <t>Avg L</t>
  </si>
  <si>
    <t>Avg COAL</t>
  </si>
  <si>
    <t>Avg R IT</t>
  </si>
  <si>
    <t>Avg L IT</t>
  </si>
  <si>
    <t>Avg COAL IT</t>
  </si>
  <si>
    <t>ΔDB / yr</t>
  </si>
  <si>
    <t>ΔIDEA / yr</t>
  </si>
  <si>
    <t>ΔWB / yr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</si>
</sst>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Calibri"/>
      <family val="2"/>
      <scheme val="minor"/>
    </font>
    <font>
      <i/>
      <sz val="12"/>
      <color rgb="FF7F7F7F"/>
      <name val="Calibri"/>
      <family val="2"/>
      <scheme val="minor"/>
    </font>
    <font>
      <b/>
      <sz val="11"/>
      <color theme="1"/>
      <name val="Calibri"/>
      <family val="2"/>
      <scheme val="minor"/>
    </font>
    <font>
      <b/>
      <sz val="16"/>
      <color theme="1"/>
      <name val="Calibri"/>
      <family val="2"/>
      <scheme val="minor"/>
    </font>
    <font>
      <i/>
      <sz val="11"/>
      <color rgb="FF000000"/>
      <name val="Calibri"/>
      <family val="2"/>
      <scheme val="minor"/>
    </font>
    <font>
      <b/>
      <u/>
      <sz val="11"/>
      <color theme="1"/>
      <name val="Calibri"/>
      <family val="2"/>
      <scheme val="minor"/>
    </font>
    <font>
      <b/>
      <i/>
      <sz val="10"/>
      <color rgb="FFFF0000"/>
      <name val="Arial"/>
      <family val="2"/>
    </font>
    <font>
      <sz val="11"/>
      <color rgb="FF000000"/>
      <name val="Arial"/>
      <family val="2"/>
    </font>
    <font>
      <b/>
      <sz val="10"/>
      <name val="Arial"/>
      <family val="2"/>
    </font>
    <font>
      <sz val="12"/>
      <color rgb="FF003FC4"/>
      <name val="MetaOT"/>
    </font>
    <font>
      <vertAlign val="superscript"/>
      <sz val="12"/>
      <color theme="1"/>
      <name val="Calibri"/>
      <family val="2"/>
      <scheme val="minor"/>
    </font>
    <font>
      <sz val="12"/>
      <color rgb="FF000000"/>
      <name val="Calibri"/>
      <family val="2"/>
      <scheme val="minor"/>
    </font>
    <font>
      <u/>
      <sz val="12"/>
      <color theme="10"/>
      <name val="Calibri"/>
      <family val="2"/>
      <scheme val="minor"/>
    </font>
  </fonts>
  <fills count="4">
    <fill>
      <patternFill patternType="none"/>
    </fill>
    <fill>
      <patternFill patternType="gray125"/>
    </fill>
    <fill>
      <patternFill patternType="solid">
        <fgColor rgb="FF0070C0"/>
        <bgColor indexed="64"/>
      </patternFill>
    </fill>
    <fill>
      <patternFill patternType="solid">
        <fgColor rgb="FFFF0000"/>
        <bgColor indexed="64"/>
      </patternFill>
    </fill>
  </fills>
  <borders count="9">
    <border>
      <left/>
      <right/>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s>
  <cellStyleXfs count="3">
    <xf numFmtId="0" fontId="0" fillId="0" borderId="0"/>
    <xf numFmtId="0" fontId="1" fillId="0" borderId="0" applyNumberFormat="0" applyFill="0" applyBorder="0" applyAlignment="0" applyProtection="0"/>
    <xf numFmtId="0" fontId="12" fillId="0" borderId="0" applyNumberFormat="0" applyFill="0" applyBorder="0" applyAlignment="0" applyProtection="0"/>
  </cellStyleXfs>
  <cellXfs count="29">
    <xf numFmtId="0" fontId="0" fillId="0" borderId="0" xfId="0"/>
    <xf numFmtId="0" fontId="2" fillId="0" borderId="1" xfId="0" applyFont="1" applyBorder="1" applyAlignment="1">
      <alignment horizontal="center"/>
    </xf>
    <xf numFmtId="0" fontId="2" fillId="0" borderId="0" xfId="0" applyFont="1" applyAlignment="1">
      <alignment horizontal="center"/>
    </xf>
    <xf numFmtId="0" fontId="2" fillId="0" borderId="2" xfId="0" applyFont="1" applyBorder="1" applyAlignment="1">
      <alignment horizontal="center"/>
    </xf>
    <xf numFmtId="2" fontId="0" fillId="0" borderId="0" xfId="0" applyNumberFormat="1"/>
    <xf numFmtId="2" fontId="0" fillId="0" borderId="2" xfId="0" applyNumberFormat="1" applyBorder="1"/>
    <xf numFmtId="0" fontId="3" fillId="0" borderId="0" xfId="0" applyFont="1"/>
    <xf numFmtId="0" fontId="4" fillId="0" borderId="0" xfId="0" applyFont="1"/>
    <xf numFmtId="0" fontId="5" fillId="0" borderId="0" xfId="0" applyFont="1"/>
    <xf numFmtId="0" fontId="2" fillId="0" borderId="0" xfId="0" applyFont="1"/>
    <xf numFmtId="0" fontId="7" fillId="0" borderId="0" xfId="0" applyFont="1"/>
    <xf numFmtId="0" fontId="8" fillId="0" borderId="0" xfId="1" applyFont="1" applyFill="1" applyBorder="1" applyAlignment="1">
      <alignment horizontal="left"/>
    </xf>
    <xf numFmtId="2" fontId="8" fillId="0" borderId="0" xfId="1" applyNumberFormat="1" applyFont="1" applyFill="1" applyBorder="1" applyAlignment="1">
      <alignment horizontal="left"/>
    </xf>
    <xf numFmtId="0" fontId="9" fillId="0" borderId="0" xfId="0" applyFont="1"/>
    <xf numFmtId="0" fontId="0" fillId="0" borderId="3" xfId="0" applyBorder="1" applyAlignment="1">
      <alignment vertical="center" wrapText="1"/>
    </xf>
    <xf numFmtId="0" fontId="0" fillId="0" borderId="4" xfId="0" applyBorder="1" applyAlignment="1">
      <alignment vertical="center" wrapText="1"/>
    </xf>
    <xf numFmtId="0" fontId="12" fillId="0" borderId="4" xfId="2"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10" fillId="0" borderId="6" xfId="0" applyFont="1" applyBorder="1" applyAlignment="1">
      <alignment vertical="center" wrapText="1"/>
    </xf>
    <xf numFmtId="0" fontId="11" fillId="2" borderId="6" xfId="0" applyFont="1" applyFill="1" applyBorder="1" applyAlignment="1">
      <alignment vertical="center" wrapText="1"/>
    </xf>
    <xf numFmtId="0" fontId="11" fillId="3" borderId="6" xfId="0" applyFont="1" applyFill="1"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1" fillId="2" borderId="8" xfId="0" applyFont="1" applyFill="1" applyBorder="1" applyAlignment="1">
      <alignment vertical="center" wrapText="1"/>
    </xf>
    <xf numFmtId="0" fontId="11" fillId="3" borderId="8" xfId="0" applyFont="1" applyFill="1" applyBorder="1" applyAlignment="1">
      <alignment vertical="center" wrapText="1"/>
    </xf>
    <xf numFmtId="0" fontId="12" fillId="0" borderId="0" xfId="2" applyAlignment="1">
      <alignment vertical="center"/>
    </xf>
    <xf numFmtId="2" fontId="0" fillId="0" borderId="0" xfId="0" applyNumberFormat="1" applyBorder="1"/>
    <xf numFmtId="0" fontId="6" fillId="0" borderId="0" xfId="0" applyFont="1" applyAlignment="1">
      <alignment horizontal="left" wrapText="1" readingOrder="1"/>
    </xf>
  </cellXfs>
  <cellStyles count="3">
    <cellStyle name="Collegamento ipertestuale" xfId="2" builtinId="8"/>
    <cellStyle name="Normale" xfId="0" builtinId="0"/>
    <cellStyle name="Testo descrittivo"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baseline="0">
                <a:effectLst/>
              </a:rPr>
              <a:t>World Bank Worldwide Governance Indicators: Control of Corruption (Italy)</a:t>
            </a:r>
            <a:endParaRPr lang="en-US" sz="11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scatterChart>
        <c:scatterStyle val="lineMarker"/>
        <c:varyColors val="0"/>
        <c:ser>
          <c:idx val="0"/>
          <c:order val="0"/>
          <c:tx>
            <c:strRef>
              <c:f>'World Bank'!$B$1</c:f>
              <c:strCache>
                <c:ptCount val="1"/>
                <c:pt idx="0">
                  <c:v>Estimate</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'World Bank'!$A$2:$A$19</c:f>
              <c:numCache>
                <c:formatCode>General</c:formatCode>
                <c:ptCount val="18"/>
                <c:pt idx="0">
                  <c:v>1996</c:v>
                </c:pt>
                <c:pt idx="1">
                  <c:v>1998</c:v>
                </c:pt>
                <c:pt idx="2">
                  <c:v>2000</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xVal>
          <c:yVal>
            <c:numRef>
              <c:f>'World Bank'!$B$2:$B$19</c:f>
              <c:numCache>
                <c:formatCode>0.00</c:formatCode>
                <c:ptCount val="18"/>
                <c:pt idx="0">
                  <c:v>0.40784758329391479</c:v>
                </c:pt>
                <c:pt idx="1">
                  <c:v>0.51784974336624146</c:v>
                </c:pt>
                <c:pt idx="2">
                  <c:v>0.72915732860565186</c:v>
                </c:pt>
                <c:pt idx="3">
                  <c:v>0.5468297004699707</c:v>
                </c:pt>
                <c:pt idx="4">
                  <c:v>0.51242297887802124</c:v>
                </c:pt>
                <c:pt idx="5">
                  <c:v>0.37570247054100037</c:v>
                </c:pt>
                <c:pt idx="6">
                  <c:v>0.41052451729774475</c:v>
                </c:pt>
                <c:pt idx="7">
                  <c:v>0.48380455374717712</c:v>
                </c:pt>
                <c:pt idx="8">
                  <c:v>0.3368244469165802</c:v>
                </c:pt>
                <c:pt idx="9">
                  <c:v>0.27014091610908508</c:v>
                </c:pt>
                <c:pt idx="10">
                  <c:v>0.19906073808670044</c:v>
                </c:pt>
                <c:pt idx="11">
                  <c:v>0.1269228607416153</c:v>
                </c:pt>
                <c:pt idx="12">
                  <c:v>0.18186390399932861</c:v>
                </c:pt>
                <c:pt idx="13">
                  <c:v>6.6174991428852081E-2</c:v>
                </c:pt>
                <c:pt idx="14">
                  <c:v>5.1635660231113434E-2</c:v>
                </c:pt>
                <c:pt idx="15">
                  <c:v>-2.9641563072800636E-2</c:v>
                </c:pt>
                <c:pt idx="16">
                  <c:v>1.6264148056507111E-2</c:v>
                </c:pt>
                <c:pt idx="17">
                  <c:v>8.440680056810379E-2</c:v>
                </c:pt>
              </c:numCache>
            </c:numRef>
          </c:yVal>
          <c:smooth val="0"/>
          <c:extLst>
            <c:ext xmlns:c16="http://schemas.microsoft.com/office/drawing/2014/chart" uri="{C3380CC4-5D6E-409C-BE32-E72D297353CC}">
              <c16:uniqueId val="{00000000-A003-3846-82A4-6C0C36F7B550}"/>
            </c:ext>
          </c:extLst>
        </c:ser>
        <c:dLbls>
          <c:showLegendKey val="0"/>
          <c:showVal val="0"/>
          <c:showCatName val="0"/>
          <c:showSerName val="0"/>
          <c:showPercent val="0"/>
          <c:showBubbleSize val="0"/>
        </c:dLbls>
        <c:axId val="1944579359"/>
        <c:axId val="1981404111"/>
      </c:scatterChart>
      <c:valAx>
        <c:axId val="1944579359"/>
        <c:scaling>
          <c:orientation val="minMax"/>
          <c:max val="2016"/>
          <c:min val="1996"/>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981404111"/>
        <c:crosses val="autoZero"/>
        <c:crossBetween val="midCat"/>
      </c:valAx>
      <c:valAx>
        <c:axId val="1981404111"/>
        <c:scaling>
          <c:orientation val="minMax"/>
          <c:max val="2.2000000000000002"/>
          <c:min val="-0.1"/>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944579359"/>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baseline="0">
                <a:effectLst/>
              </a:rPr>
              <a:t>IDEA Global State of Democracy: disaggregated indicator for corruption</a:t>
            </a:r>
            <a:endParaRPr lang="en-US" sz="11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lineChart>
        <c:grouping val="standard"/>
        <c:varyColors val="0"/>
        <c:ser>
          <c:idx val="0"/>
          <c:order val="0"/>
          <c:tx>
            <c:strRef>
              <c:f>'IDEA EU4'!$G$1:$G$2</c:f>
              <c:strCache>
                <c:ptCount val="2"/>
                <c:pt idx="0">
                  <c:v>FR</c:v>
                </c:pt>
                <c:pt idx="1">
                  <c:v>v_41_05</c:v>
                </c:pt>
              </c:strCache>
            </c:strRef>
          </c:tx>
          <c:spPr>
            <a:ln w="28575" cap="rnd">
              <a:solidFill>
                <a:schemeClr val="accent1"/>
              </a:solidFill>
              <a:round/>
            </a:ln>
            <a:effectLst/>
          </c:spPr>
          <c:marker>
            <c:symbol val="none"/>
          </c:marker>
          <c:cat>
            <c:numRef>
              <c:f>'IDEA EU4'!$A$3:$A$23</c:f>
              <c:numCache>
                <c:formatCode>General</c:formatCode>
                <c:ptCount val="2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numCache>
            </c:numRef>
          </c:cat>
          <c:val>
            <c:numRef>
              <c:f>'IDEA EU4'!$G$3:$G$23</c:f>
              <c:numCache>
                <c:formatCode>0.00</c:formatCode>
                <c:ptCount val="21"/>
                <c:pt idx="0">
                  <c:v>0.66666666666666663</c:v>
                </c:pt>
                <c:pt idx="1">
                  <c:v>0.66666666666666663</c:v>
                </c:pt>
                <c:pt idx="2">
                  <c:v>0.66666666666666663</c:v>
                </c:pt>
                <c:pt idx="3">
                  <c:v>0.54166666666666663</c:v>
                </c:pt>
                <c:pt idx="4">
                  <c:v>0.5</c:v>
                </c:pt>
                <c:pt idx="5">
                  <c:v>0.5</c:v>
                </c:pt>
                <c:pt idx="6">
                  <c:v>0.5</c:v>
                </c:pt>
                <c:pt idx="7">
                  <c:v>0.5</c:v>
                </c:pt>
                <c:pt idx="8">
                  <c:v>0.5</c:v>
                </c:pt>
                <c:pt idx="9">
                  <c:v>0.58333333333333337</c:v>
                </c:pt>
                <c:pt idx="10">
                  <c:v>0.58333333333333337</c:v>
                </c:pt>
                <c:pt idx="11">
                  <c:v>0.72916666666666663</c:v>
                </c:pt>
                <c:pt idx="12">
                  <c:v>0.83333333333333337</c:v>
                </c:pt>
                <c:pt idx="13">
                  <c:v>0.83333333333333337</c:v>
                </c:pt>
                <c:pt idx="14">
                  <c:v>0.79861111111111116</c:v>
                </c:pt>
                <c:pt idx="15">
                  <c:v>0.75</c:v>
                </c:pt>
                <c:pt idx="16">
                  <c:v>0.75</c:v>
                </c:pt>
                <c:pt idx="17">
                  <c:v>0.6875</c:v>
                </c:pt>
                <c:pt idx="18">
                  <c:v>0.67361111111111116</c:v>
                </c:pt>
                <c:pt idx="19">
                  <c:v>0.75</c:v>
                </c:pt>
                <c:pt idx="20">
                  <c:v>0.75</c:v>
                </c:pt>
              </c:numCache>
            </c:numRef>
          </c:val>
          <c:smooth val="0"/>
          <c:extLst>
            <c:ext xmlns:c16="http://schemas.microsoft.com/office/drawing/2014/chart" uri="{C3380CC4-5D6E-409C-BE32-E72D297353CC}">
              <c16:uniqueId val="{00000000-AF8D-2E4E-B7D4-0D074CD10624}"/>
            </c:ext>
          </c:extLst>
        </c:ser>
        <c:ser>
          <c:idx val="1"/>
          <c:order val="1"/>
          <c:tx>
            <c:strRef>
              <c:f>'IDEA EU4'!$M$1:$M$2</c:f>
              <c:strCache>
                <c:ptCount val="2"/>
                <c:pt idx="0">
                  <c:v>ES</c:v>
                </c:pt>
                <c:pt idx="1">
                  <c:v>v_41_05</c:v>
                </c:pt>
              </c:strCache>
            </c:strRef>
          </c:tx>
          <c:spPr>
            <a:ln w="28575" cap="rnd">
              <a:solidFill>
                <a:schemeClr val="accent2"/>
              </a:solidFill>
              <a:round/>
            </a:ln>
            <a:effectLst/>
          </c:spPr>
          <c:marker>
            <c:symbol val="none"/>
          </c:marker>
          <c:cat>
            <c:numRef>
              <c:f>'IDEA EU4'!$A$3:$A$23</c:f>
              <c:numCache>
                <c:formatCode>General</c:formatCode>
                <c:ptCount val="2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numCache>
            </c:numRef>
          </c:cat>
          <c:val>
            <c:numRef>
              <c:f>'IDEA EU4'!$M$3:$M$23</c:f>
              <c:numCache>
                <c:formatCode>0.00</c:formatCode>
                <c:ptCount val="21"/>
                <c:pt idx="0">
                  <c:v>0.69444444444444453</c:v>
                </c:pt>
                <c:pt idx="1">
                  <c:v>0.83333333333333337</c:v>
                </c:pt>
                <c:pt idx="2">
                  <c:v>0.83333333333333337</c:v>
                </c:pt>
                <c:pt idx="3">
                  <c:v>0.75</c:v>
                </c:pt>
                <c:pt idx="4">
                  <c:v>0.66666666666666663</c:v>
                </c:pt>
                <c:pt idx="5">
                  <c:v>0.63194444444444442</c:v>
                </c:pt>
                <c:pt idx="6">
                  <c:v>0.58333333333333337</c:v>
                </c:pt>
                <c:pt idx="7">
                  <c:v>0.58333333333333337</c:v>
                </c:pt>
                <c:pt idx="8">
                  <c:v>0.63194444444444442</c:v>
                </c:pt>
                <c:pt idx="9">
                  <c:v>0.66666666666666663</c:v>
                </c:pt>
                <c:pt idx="10">
                  <c:v>0.66666666666666663</c:v>
                </c:pt>
                <c:pt idx="11">
                  <c:v>0.66666666666666663</c:v>
                </c:pt>
                <c:pt idx="12">
                  <c:v>0.66666666666666663</c:v>
                </c:pt>
                <c:pt idx="13">
                  <c:v>0.66666666666666663</c:v>
                </c:pt>
                <c:pt idx="14">
                  <c:v>0.66666666666666663</c:v>
                </c:pt>
                <c:pt idx="15">
                  <c:v>0.66666666666666663</c:v>
                </c:pt>
                <c:pt idx="16">
                  <c:v>0.66666666666666663</c:v>
                </c:pt>
                <c:pt idx="17">
                  <c:v>0.66666666666666663</c:v>
                </c:pt>
                <c:pt idx="18">
                  <c:v>0.65972222222222221</c:v>
                </c:pt>
                <c:pt idx="19">
                  <c:v>0.58333333333333337</c:v>
                </c:pt>
                <c:pt idx="20">
                  <c:v>0.58333333333333337</c:v>
                </c:pt>
              </c:numCache>
            </c:numRef>
          </c:val>
          <c:smooth val="0"/>
          <c:extLst>
            <c:ext xmlns:c16="http://schemas.microsoft.com/office/drawing/2014/chart" uri="{C3380CC4-5D6E-409C-BE32-E72D297353CC}">
              <c16:uniqueId val="{00000001-AF8D-2E4E-B7D4-0D074CD10624}"/>
            </c:ext>
          </c:extLst>
        </c:ser>
        <c:ser>
          <c:idx val="2"/>
          <c:order val="2"/>
          <c:tx>
            <c:strRef>
              <c:f>'IDEA EU4'!$S$1:$S$2</c:f>
              <c:strCache>
                <c:ptCount val="2"/>
                <c:pt idx="0">
                  <c:v>D</c:v>
                </c:pt>
                <c:pt idx="1">
                  <c:v>v_41_05</c:v>
                </c:pt>
              </c:strCache>
            </c:strRef>
          </c:tx>
          <c:spPr>
            <a:ln w="28575" cap="rnd">
              <a:solidFill>
                <a:schemeClr val="accent3"/>
              </a:solidFill>
              <a:round/>
            </a:ln>
            <a:effectLst/>
          </c:spPr>
          <c:marker>
            <c:symbol val="none"/>
          </c:marker>
          <c:cat>
            <c:numRef>
              <c:f>'IDEA EU4'!$A$3:$A$23</c:f>
              <c:numCache>
                <c:formatCode>General</c:formatCode>
                <c:ptCount val="2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numCache>
            </c:numRef>
          </c:cat>
          <c:val>
            <c:numRef>
              <c:f>'IDEA EU4'!$S$3:$S$23</c:f>
              <c:numCache>
                <c:formatCode>0.00</c:formatCode>
                <c:ptCount val="21"/>
                <c:pt idx="0">
                  <c:v>0.93055555555555547</c:v>
                </c:pt>
                <c:pt idx="1">
                  <c:v>0.83333333333333337</c:v>
                </c:pt>
                <c:pt idx="2">
                  <c:v>0.83333333333333337</c:v>
                </c:pt>
                <c:pt idx="3">
                  <c:v>0.81944444444444453</c:v>
                </c:pt>
                <c:pt idx="4">
                  <c:v>0.66666666666666663</c:v>
                </c:pt>
                <c:pt idx="5">
                  <c:v>0.66666666666666663</c:v>
                </c:pt>
                <c:pt idx="6">
                  <c:v>0.66666666666666663</c:v>
                </c:pt>
                <c:pt idx="7">
                  <c:v>0.70138888888888884</c:v>
                </c:pt>
                <c:pt idx="8">
                  <c:v>0.75</c:v>
                </c:pt>
                <c:pt idx="9">
                  <c:v>0.75694444444444453</c:v>
                </c:pt>
                <c:pt idx="10">
                  <c:v>0.83333333333333337</c:v>
                </c:pt>
                <c:pt idx="11">
                  <c:v>0.83333333333333337</c:v>
                </c:pt>
                <c:pt idx="12">
                  <c:v>0.83333333333333337</c:v>
                </c:pt>
                <c:pt idx="13">
                  <c:v>0.83333333333333337</c:v>
                </c:pt>
                <c:pt idx="14">
                  <c:v>0.83333333333333337</c:v>
                </c:pt>
                <c:pt idx="15">
                  <c:v>0.83333333333333337</c:v>
                </c:pt>
                <c:pt idx="16">
                  <c:v>0.83333333333333337</c:v>
                </c:pt>
                <c:pt idx="17">
                  <c:v>0.83333333333333337</c:v>
                </c:pt>
                <c:pt idx="18">
                  <c:v>0.83333333333333337</c:v>
                </c:pt>
                <c:pt idx="19">
                  <c:v>0.83333333333333337</c:v>
                </c:pt>
                <c:pt idx="20">
                  <c:v>0.83333333333333337</c:v>
                </c:pt>
              </c:numCache>
            </c:numRef>
          </c:val>
          <c:smooth val="0"/>
          <c:extLst>
            <c:ext xmlns:c16="http://schemas.microsoft.com/office/drawing/2014/chart" uri="{C3380CC4-5D6E-409C-BE32-E72D297353CC}">
              <c16:uniqueId val="{00000002-AF8D-2E4E-B7D4-0D074CD10624}"/>
            </c:ext>
          </c:extLst>
        </c:ser>
        <c:ser>
          <c:idx val="3"/>
          <c:order val="3"/>
          <c:tx>
            <c:strRef>
              <c:f>'IDEA EU4'!$Y$1:$Y$2</c:f>
              <c:strCache>
                <c:ptCount val="2"/>
                <c:pt idx="0">
                  <c:v>UK</c:v>
                </c:pt>
                <c:pt idx="1">
                  <c:v>v_41_05</c:v>
                </c:pt>
              </c:strCache>
            </c:strRef>
          </c:tx>
          <c:spPr>
            <a:ln w="28575" cap="rnd">
              <a:solidFill>
                <a:schemeClr val="accent4"/>
              </a:solidFill>
              <a:round/>
            </a:ln>
            <a:effectLst/>
          </c:spPr>
          <c:marker>
            <c:symbol val="none"/>
          </c:marker>
          <c:cat>
            <c:numRef>
              <c:f>'IDEA EU4'!$A$3:$A$23</c:f>
              <c:numCache>
                <c:formatCode>General</c:formatCode>
                <c:ptCount val="2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numCache>
            </c:numRef>
          </c:cat>
          <c:val>
            <c:numRef>
              <c:f>'IDEA EU4'!$Y$3:$Y$23</c:f>
              <c:numCache>
                <c:formatCode>0.00</c:formatCode>
                <c:ptCount val="21"/>
                <c:pt idx="0">
                  <c:v>0.79166666666666663</c:v>
                </c:pt>
                <c:pt idx="1">
                  <c:v>0.77777777777777779</c:v>
                </c:pt>
                <c:pt idx="2">
                  <c:v>0.83333333333333337</c:v>
                </c:pt>
                <c:pt idx="3">
                  <c:v>0.83333333333333337</c:v>
                </c:pt>
                <c:pt idx="4">
                  <c:v>0.83333333333333337</c:v>
                </c:pt>
                <c:pt idx="5">
                  <c:v>0.81944444444444453</c:v>
                </c:pt>
                <c:pt idx="6">
                  <c:v>0.75</c:v>
                </c:pt>
                <c:pt idx="7">
                  <c:v>0.75</c:v>
                </c:pt>
                <c:pt idx="8">
                  <c:v>0.75</c:v>
                </c:pt>
                <c:pt idx="9">
                  <c:v>0.75</c:v>
                </c:pt>
                <c:pt idx="10">
                  <c:v>0.71527777777777779</c:v>
                </c:pt>
                <c:pt idx="11">
                  <c:v>0.66666666666666663</c:v>
                </c:pt>
                <c:pt idx="12">
                  <c:v>0.66666666666666663</c:v>
                </c:pt>
                <c:pt idx="13">
                  <c:v>0.66666666666666663</c:v>
                </c:pt>
                <c:pt idx="14">
                  <c:v>0.66666666666666663</c:v>
                </c:pt>
                <c:pt idx="15">
                  <c:v>0.66666666666666663</c:v>
                </c:pt>
                <c:pt idx="16">
                  <c:v>0.72222222222222221</c:v>
                </c:pt>
                <c:pt idx="17">
                  <c:v>0.75</c:v>
                </c:pt>
                <c:pt idx="18">
                  <c:v>0.75694444444444453</c:v>
                </c:pt>
                <c:pt idx="19">
                  <c:v>0.83333333333333337</c:v>
                </c:pt>
                <c:pt idx="20">
                  <c:v>0.83333333333333337</c:v>
                </c:pt>
              </c:numCache>
            </c:numRef>
          </c:val>
          <c:smooth val="0"/>
          <c:extLst>
            <c:ext xmlns:c16="http://schemas.microsoft.com/office/drawing/2014/chart" uri="{C3380CC4-5D6E-409C-BE32-E72D297353CC}">
              <c16:uniqueId val="{00000003-AF8D-2E4E-B7D4-0D074CD10624}"/>
            </c:ext>
          </c:extLst>
        </c:ser>
        <c:dLbls>
          <c:showLegendKey val="0"/>
          <c:showVal val="0"/>
          <c:showCatName val="0"/>
          <c:showSerName val="0"/>
          <c:showPercent val="0"/>
          <c:showBubbleSize val="0"/>
        </c:dLbls>
        <c:smooth val="0"/>
        <c:axId val="1399225743"/>
        <c:axId val="1420343791"/>
      </c:lineChart>
      <c:catAx>
        <c:axId val="13992257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420343791"/>
        <c:crosses val="autoZero"/>
        <c:auto val="1"/>
        <c:lblAlgn val="ctr"/>
        <c:lblOffset val="100"/>
        <c:noMultiLvlLbl val="0"/>
      </c:catAx>
      <c:valAx>
        <c:axId val="1420343791"/>
        <c:scaling>
          <c:orientation val="minMax"/>
          <c:min val="0.4"/>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3992257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IDEA Global State of Democracy: Absence of corruption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lineChart>
        <c:grouping val="standard"/>
        <c:varyColors val="0"/>
        <c:ser>
          <c:idx val="0"/>
          <c:order val="0"/>
          <c:tx>
            <c:strRef>
              <c:f>'IDEA EU4'!$B$1:$B$2</c:f>
              <c:strCache>
                <c:ptCount val="2"/>
                <c:pt idx="0">
                  <c:v>FR</c:v>
                </c:pt>
                <c:pt idx="1">
                  <c:v>C_SD41 </c:v>
                </c:pt>
              </c:strCache>
            </c:strRef>
          </c:tx>
          <c:spPr>
            <a:ln w="28575" cap="rnd">
              <a:solidFill>
                <a:schemeClr val="accent1"/>
              </a:solidFill>
              <a:round/>
            </a:ln>
            <a:effectLst/>
          </c:spPr>
          <c:marker>
            <c:symbol val="none"/>
          </c:marker>
          <c:cat>
            <c:numRef>
              <c:f>'IDEA EU4'!$A$3:$A$23</c:f>
              <c:numCache>
                <c:formatCode>General</c:formatCode>
                <c:ptCount val="2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numCache>
            </c:numRef>
          </c:cat>
          <c:val>
            <c:numRef>
              <c:f>'IDEA EU4'!$B$3:$B$23</c:f>
              <c:numCache>
                <c:formatCode>0.00</c:formatCode>
                <c:ptCount val="21"/>
                <c:pt idx="0">
                  <c:v>0.70261884514113537</c:v>
                </c:pt>
                <c:pt idx="1">
                  <c:v>0.70261884514113537</c:v>
                </c:pt>
                <c:pt idx="2">
                  <c:v>0.70261884514113537</c:v>
                </c:pt>
                <c:pt idx="3">
                  <c:v>0.69761818483223648</c:v>
                </c:pt>
                <c:pt idx="4">
                  <c:v>0.72228569723591862</c:v>
                </c:pt>
                <c:pt idx="5">
                  <c:v>0.72228569723591862</c:v>
                </c:pt>
                <c:pt idx="6">
                  <c:v>0.72228569723591862</c:v>
                </c:pt>
                <c:pt idx="7">
                  <c:v>0.72228569723591862</c:v>
                </c:pt>
                <c:pt idx="8">
                  <c:v>0.72228569723591862</c:v>
                </c:pt>
                <c:pt idx="9">
                  <c:v>0.72228569723591862</c:v>
                </c:pt>
                <c:pt idx="10">
                  <c:v>0.72228569723591862</c:v>
                </c:pt>
                <c:pt idx="11">
                  <c:v>0.72723925084273555</c:v>
                </c:pt>
                <c:pt idx="12">
                  <c:v>0.73199581684992676</c:v>
                </c:pt>
                <c:pt idx="13">
                  <c:v>0.73199581684992676</c:v>
                </c:pt>
                <c:pt idx="14">
                  <c:v>0.7395850293236238</c:v>
                </c:pt>
                <c:pt idx="15">
                  <c:v>0.7395850293236238</c:v>
                </c:pt>
                <c:pt idx="16">
                  <c:v>0.7395850293236238</c:v>
                </c:pt>
                <c:pt idx="17">
                  <c:v>0.73698783476920093</c:v>
                </c:pt>
                <c:pt idx="18">
                  <c:v>0.73698783476920093</c:v>
                </c:pt>
                <c:pt idx="19">
                  <c:v>0.73698783476920093</c:v>
                </c:pt>
                <c:pt idx="20">
                  <c:v>0.73698783476920093</c:v>
                </c:pt>
              </c:numCache>
            </c:numRef>
          </c:val>
          <c:smooth val="0"/>
          <c:extLst>
            <c:ext xmlns:c16="http://schemas.microsoft.com/office/drawing/2014/chart" uri="{C3380CC4-5D6E-409C-BE32-E72D297353CC}">
              <c16:uniqueId val="{00000000-4A16-1541-9D9B-6D9C59F173DE}"/>
            </c:ext>
          </c:extLst>
        </c:ser>
        <c:ser>
          <c:idx val="1"/>
          <c:order val="1"/>
          <c:tx>
            <c:strRef>
              <c:f>'IDEA EU4'!$H$1:$H$2</c:f>
              <c:strCache>
                <c:ptCount val="2"/>
                <c:pt idx="0">
                  <c:v>ES</c:v>
                </c:pt>
                <c:pt idx="1">
                  <c:v>C_SD41 </c:v>
                </c:pt>
              </c:strCache>
            </c:strRef>
          </c:tx>
          <c:spPr>
            <a:ln w="28575" cap="rnd">
              <a:solidFill>
                <a:schemeClr val="accent2"/>
              </a:solidFill>
              <a:round/>
            </a:ln>
            <a:effectLst/>
          </c:spPr>
          <c:marker>
            <c:symbol val="none"/>
          </c:marker>
          <c:cat>
            <c:numRef>
              <c:f>'IDEA EU4'!$A$3:$A$23</c:f>
              <c:numCache>
                <c:formatCode>General</c:formatCode>
                <c:ptCount val="2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numCache>
            </c:numRef>
          </c:cat>
          <c:val>
            <c:numRef>
              <c:f>'IDEA EU4'!$H$3:$H$23</c:f>
              <c:numCache>
                <c:formatCode>0.00</c:formatCode>
                <c:ptCount val="21"/>
                <c:pt idx="0">
                  <c:v>0.84714509757682899</c:v>
                </c:pt>
                <c:pt idx="1">
                  <c:v>0.85388925321143372</c:v>
                </c:pt>
                <c:pt idx="2">
                  <c:v>0.85388925321143372</c:v>
                </c:pt>
                <c:pt idx="3">
                  <c:v>0.84714509757682899</c:v>
                </c:pt>
                <c:pt idx="4">
                  <c:v>0.84714509757682899</c:v>
                </c:pt>
                <c:pt idx="5">
                  <c:v>0.84280640468309975</c:v>
                </c:pt>
                <c:pt idx="6">
                  <c:v>0.84280640468309975</c:v>
                </c:pt>
                <c:pt idx="7">
                  <c:v>0.84280640468309975</c:v>
                </c:pt>
                <c:pt idx="8">
                  <c:v>0.84280640468309975</c:v>
                </c:pt>
                <c:pt idx="9">
                  <c:v>0.84714509757682899</c:v>
                </c:pt>
                <c:pt idx="10">
                  <c:v>0.84714509757682899</c:v>
                </c:pt>
                <c:pt idx="11">
                  <c:v>0.84714509757682899</c:v>
                </c:pt>
                <c:pt idx="12">
                  <c:v>0.84714509757682899</c:v>
                </c:pt>
                <c:pt idx="13">
                  <c:v>0.84714509757682899</c:v>
                </c:pt>
                <c:pt idx="14">
                  <c:v>0.81651081886610888</c:v>
                </c:pt>
                <c:pt idx="15">
                  <c:v>0.8008777617156112</c:v>
                </c:pt>
                <c:pt idx="16">
                  <c:v>0.77493257755468081</c:v>
                </c:pt>
                <c:pt idx="17">
                  <c:v>0.76503624796497727</c:v>
                </c:pt>
                <c:pt idx="18">
                  <c:v>0.75976082642173981</c:v>
                </c:pt>
                <c:pt idx="19">
                  <c:v>0.78823247401974594</c:v>
                </c:pt>
                <c:pt idx="20">
                  <c:v>0.78823247401974594</c:v>
                </c:pt>
              </c:numCache>
            </c:numRef>
          </c:val>
          <c:smooth val="0"/>
          <c:extLst>
            <c:ext xmlns:c16="http://schemas.microsoft.com/office/drawing/2014/chart" uri="{C3380CC4-5D6E-409C-BE32-E72D297353CC}">
              <c16:uniqueId val="{00000001-4A16-1541-9D9B-6D9C59F173DE}"/>
            </c:ext>
          </c:extLst>
        </c:ser>
        <c:ser>
          <c:idx val="2"/>
          <c:order val="2"/>
          <c:tx>
            <c:strRef>
              <c:f>'IDEA EU4'!$N$1:$N$2</c:f>
              <c:strCache>
                <c:ptCount val="2"/>
                <c:pt idx="0">
                  <c:v>D</c:v>
                </c:pt>
                <c:pt idx="1">
                  <c:v>C_SD41 </c:v>
                </c:pt>
              </c:strCache>
            </c:strRef>
          </c:tx>
          <c:spPr>
            <a:ln w="28575" cap="rnd">
              <a:solidFill>
                <a:schemeClr val="accent3"/>
              </a:solidFill>
              <a:round/>
            </a:ln>
            <a:effectLst/>
          </c:spPr>
          <c:marker>
            <c:symbol val="none"/>
          </c:marker>
          <c:cat>
            <c:numRef>
              <c:f>'IDEA EU4'!$A$3:$A$23</c:f>
              <c:numCache>
                <c:formatCode>General</c:formatCode>
                <c:ptCount val="2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numCache>
            </c:numRef>
          </c:cat>
          <c:val>
            <c:numRef>
              <c:f>'IDEA EU4'!$N$3:$N$23</c:f>
              <c:numCache>
                <c:formatCode>0.00</c:formatCode>
                <c:ptCount val="21"/>
                <c:pt idx="0">
                  <c:v>0.88680004171249005</c:v>
                </c:pt>
                <c:pt idx="1">
                  <c:v>0.88680004171249005</c:v>
                </c:pt>
                <c:pt idx="2">
                  <c:v>0.90726937749150272</c:v>
                </c:pt>
                <c:pt idx="3">
                  <c:v>0.89935681374373189</c:v>
                </c:pt>
                <c:pt idx="4">
                  <c:v>0.89935681374373189</c:v>
                </c:pt>
                <c:pt idx="5">
                  <c:v>0.89935681374373189</c:v>
                </c:pt>
                <c:pt idx="6">
                  <c:v>0.89935681374373189</c:v>
                </c:pt>
                <c:pt idx="7">
                  <c:v>0.89935681374373189</c:v>
                </c:pt>
                <c:pt idx="8">
                  <c:v>0.89935681374373189</c:v>
                </c:pt>
                <c:pt idx="9">
                  <c:v>0.89935681374373189</c:v>
                </c:pt>
                <c:pt idx="10">
                  <c:v>0.90726937749150272</c:v>
                </c:pt>
                <c:pt idx="11">
                  <c:v>0.90726937749150272</c:v>
                </c:pt>
                <c:pt idx="12">
                  <c:v>0.90726937749150272</c:v>
                </c:pt>
                <c:pt idx="13">
                  <c:v>0.90726937749150272</c:v>
                </c:pt>
                <c:pt idx="14">
                  <c:v>0.90726937749150272</c:v>
                </c:pt>
                <c:pt idx="15">
                  <c:v>0.90726937749150272</c:v>
                </c:pt>
                <c:pt idx="16">
                  <c:v>0.90726937749150272</c:v>
                </c:pt>
                <c:pt idx="17">
                  <c:v>0.88364180656280522</c:v>
                </c:pt>
                <c:pt idx="18">
                  <c:v>0.88364180656280522</c:v>
                </c:pt>
                <c:pt idx="19">
                  <c:v>0.83728792603107327</c:v>
                </c:pt>
                <c:pt idx="20">
                  <c:v>0.86632539200920644</c:v>
                </c:pt>
              </c:numCache>
            </c:numRef>
          </c:val>
          <c:smooth val="0"/>
          <c:extLst>
            <c:ext xmlns:c16="http://schemas.microsoft.com/office/drawing/2014/chart" uri="{C3380CC4-5D6E-409C-BE32-E72D297353CC}">
              <c16:uniqueId val="{00000002-4A16-1541-9D9B-6D9C59F173DE}"/>
            </c:ext>
          </c:extLst>
        </c:ser>
        <c:ser>
          <c:idx val="3"/>
          <c:order val="3"/>
          <c:tx>
            <c:strRef>
              <c:f>'IDEA EU4'!$T$1:$T$2</c:f>
              <c:strCache>
                <c:ptCount val="2"/>
                <c:pt idx="0">
                  <c:v>UK</c:v>
                </c:pt>
                <c:pt idx="1">
                  <c:v>C_SD41 </c:v>
                </c:pt>
              </c:strCache>
            </c:strRef>
          </c:tx>
          <c:spPr>
            <a:ln w="28575" cap="rnd">
              <a:solidFill>
                <a:schemeClr val="accent4"/>
              </a:solidFill>
              <a:round/>
            </a:ln>
            <a:effectLst/>
          </c:spPr>
          <c:marker>
            <c:symbol val="none"/>
          </c:marker>
          <c:cat>
            <c:numRef>
              <c:f>'IDEA EU4'!$A$3:$A$23</c:f>
              <c:numCache>
                <c:formatCode>General</c:formatCode>
                <c:ptCount val="2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numCache>
            </c:numRef>
          </c:cat>
          <c:val>
            <c:numRef>
              <c:f>'IDEA EU4'!$T$3:$T$23</c:f>
              <c:numCache>
                <c:formatCode>0.00</c:formatCode>
                <c:ptCount val="21"/>
                <c:pt idx="0">
                  <c:v>0.8154922002295053</c:v>
                </c:pt>
                <c:pt idx="1">
                  <c:v>0.8154922002295053</c:v>
                </c:pt>
                <c:pt idx="2">
                  <c:v>0.83728792603107327</c:v>
                </c:pt>
                <c:pt idx="3">
                  <c:v>0.83728792603107327</c:v>
                </c:pt>
                <c:pt idx="4">
                  <c:v>0.83728792603107327</c:v>
                </c:pt>
                <c:pt idx="5">
                  <c:v>0.83113801203044146</c:v>
                </c:pt>
                <c:pt idx="6">
                  <c:v>0.83113801203044146</c:v>
                </c:pt>
                <c:pt idx="7">
                  <c:v>0.83113801203044146</c:v>
                </c:pt>
                <c:pt idx="8">
                  <c:v>0.83113801203044146</c:v>
                </c:pt>
                <c:pt idx="9">
                  <c:v>0.83113801203044146</c:v>
                </c:pt>
                <c:pt idx="10">
                  <c:v>0.83113801203044146</c:v>
                </c:pt>
                <c:pt idx="11">
                  <c:v>0.83113801203044146</c:v>
                </c:pt>
                <c:pt idx="12">
                  <c:v>0.83113801203044146</c:v>
                </c:pt>
                <c:pt idx="13">
                  <c:v>0.83113801203044146</c:v>
                </c:pt>
                <c:pt idx="14">
                  <c:v>0.83113801203044146</c:v>
                </c:pt>
                <c:pt idx="15">
                  <c:v>0.83113801203044146</c:v>
                </c:pt>
                <c:pt idx="16">
                  <c:v>0.83113801203044146</c:v>
                </c:pt>
                <c:pt idx="17">
                  <c:v>0.80196204867209486</c:v>
                </c:pt>
                <c:pt idx="18">
                  <c:v>0.80196204867209486</c:v>
                </c:pt>
                <c:pt idx="19">
                  <c:v>0.80795346624253239</c:v>
                </c:pt>
                <c:pt idx="20">
                  <c:v>0.80795346624253239</c:v>
                </c:pt>
              </c:numCache>
            </c:numRef>
          </c:val>
          <c:smooth val="0"/>
          <c:extLst>
            <c:ext xmlns:c16="http://schemas.microsoft.com/office/drawing/2014/chart" uri="{C3380CC4-5D6E-409C-BE32-E72D297353CC}">
              <c16:uniqueId val="{00000003-4A16-1541-9D9B-6D9C59F173DE}"/>
            </c:ext>
          </c:extLst>
        </c:ser>
        <c:dLbls>
          <c:showLegendKey val="0"/>
          <c:showVal val="0"/>
          <c:showCatName val="0"/>
          <c:showSerName val="0"/>
          <c:showPercent val="0"/>
          <c:showBubbleSize val="0"/>
        </c:dLbls>
        <c:smooth val="0"/>
        <c:axId val="1421664735"/>
        <c:axId val="1398543503"/>
      </c:lineChart>
      <c:catAx>
        <c:axId val="14216647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398543503"/>
        <c:crosses val="autoZero"/>
        <c:auto val="1"/>
        <c:lblAlgn val="ctr"/>
        <c:lblOffset val="100"/>
        <c:noMultiLvlLbl val="0"/>
      </c:catAx>
      <c:valAx>
        <c:axId val="1398543503"/>
        <c:scaling>
          <c:orientation val="minMax"/>
          <c:min val="0.4"/>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4216647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World Bank Worldwide Governance Indicators: Control of Corruption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scatterChart>
        <c:scatterStyle val="lineMarker"/>
        <c:varyColors val="0"/>
        <c:ser>
          <c:idx val="0"/>
          <c:order val="0"/>
          <c:tx>
            <c:strRef>
              <c:f>'WB CoC EU4'!$B$1</c:f>
              <c:strCache>
                <c:ptCount val="1"/>
                <c:pt idx="0">
                  <c:v>FR</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'WB CoC EU4'!$A$2:$A$19</c:f>
              <c:numCache>
                <c:formatCode>General</c:formatCode>
                <c:ptCount val="18"/>
                <c:pt idx="0">
                  <c:v>1996</c:v>
                </c:pt>
                <c:pt idx="1">
                  <c:v>1998</c:v>
                </c:pt>
                <c:pt idx="2">
                  <c:v>2000</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xVal>
          <c:yVal>
            <c:numRef>
              <c:f>'WB CoC EU4'!$B$2:$B$19</c:f>
              <c:numCache>
                <c:formatCode>0.00</c:formatCode>
                <c:ptCount val="18"/>
                <c:pt idx="0">
                  <c:v>1.2474092245101929</c:v>
                </c:pt>
                <c:pt idx="1">
                  <c:v>1.3940225839614868</c:v>
                </c:pt>
                <c:pt idx="2">
                  <c:v>1.3682568073272705</c:v>
                </c:pt>
                <c:pt idx="3">
                  <c:v>1.2283480167388916</c:v>
                </c:pt>
                <c:pt idx="4">
                  <c:v>1.3491437435150146</c:v>
                </c:pt>
                <c:pt idx="5">
                  <c:v>1.3304286003112793</c:v>
                </c:pt>
                <c:pt idx="6">
                  <c:v>1.3661848306655884</c:v>
                </c:pt>
                <c:pt idx="7">
                  <c:v>1.4637265205383301</c:v>
                </c:pt>
                <c:pt idx="8">
                  <c:v>1.4646081924438477</c:v>
                </c:pt>
                <c:pt idx="9">
                  <c:v>1.4074280261993408</c:v>
                </c:pt>
                <c:pt idx="10">
                  <c:v>1.4382420778274536</c:v>
                </c:pt>
                <c:pt idx="11">
                  <c:v>1.4663795232772827</c:v>
                </c:pt>
                <c:pt idx="12">
                  <c:v>1.5323935747146606</c:v>
                </c:pt>
                <c:pt idx="13">
                  <c:v>1.4557881355285645</c:v>
                </c:pt>
                <c:pt idx="14">
                  <c:v>1.3295761346817017</c:v>
                </c:pt>
                <c:pt idx="15">
                  <c:v>1.3146970272064209</c:v>
                </c:pt>
                <c:pt idx="16">
                  <c:v>1.3056656122207642</c:v>
                </c:pt>
                <c:pt idx="17">
                  <c:v>1.400143027305603</c:v>
                </c:pt>
              </c:numCache>
            </c:numRef>
          </c:yVal>
          <c:smooth val="0"/>
          <c:extLst>
            <c:ext xmlns:c16="http://schemas.microsoft.com/office/drawing/2014/chart" uri="{C3380CC4-5D6E-409C-BE32-E72D297353CC}">
              <c16:uniqueId val="{00000000-2DBD-464D-8BA0-D8D1E33F6EC6}"/>
            </c:ext>
          </c:extLst>
        </c:ser>
        <c:ser>
          <c:idx val="1"/>
          <c:order val="1"/>
          <c:tx>
            <c:strRef>
              <c:f>'WB CoC EU4'!$C$1</c:f>
              <c:strCache>
                <c:ptCount val="1"/>
                <c:pt idx="0">
                  <c:v>ES</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'WB CoC EU4'!$A$2:$A$19</c:f>
              <c:numCache>
                <c:formatCode>General</c:formatCode>
                <c:ptCount val="18"/>
                <c:pt idx="0">
                  <c:v>1996</c:v>
                </c:pt>
                <c:pt idx="1">
                  <c:v>1998</c:v>
                </c:pt>
                <c:pt idx="2">
                  <c:v>2000</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xVal>
          <c:yVal>
            <c:numRef>
              <c:f>'WB CoC EU4'!$C$2:$C$19</c:f>
              <c:numCache>
                <c:formatCode>0.00</c:formatCode>
                <c:ptCount val="18"/>
                <c:pt idx="0">
                  <c:v>1.1292111873626709</c:v>
                </c:pt>
                <c:pt idx="1">
                  <c:v>1.3993446826934814</c:v>
                </c:pt>
                <c:pt idx="2">
                  <c:v>1.3749935626983643</c:v>
                </c:pt>
                <c:pt idx="3">
                  <c:v>1.3560998439788818</c:v>
                </c:pt>
                <c:pt idx="4">
                  <c:v>1.3931171894073486</c:v>
                </c:pt>
                <c:pt idx="5">
                  <c:v>1.3565897941589355</c:v>
                </c:pt>
                <c:pt idx="6">
                  <c:v>1.3362090587615967</c:v>
                </c:pt>
                <c:pt idx="7">
                  <c:v>1.1857213973999023</c:v>
                </c:pt>
                <c:pt idx="8">
                  <c:v>1.0866430997848511</c:v>
                </c:pt>
                <c:pt idx="9">
                  <c:v>1.1902260780334473</c:v>
                </c:pt>
                <c:pt idx="10">
                  <c:v>1.0621997117996216</c:v>
                </c:pt>
                <c:pt idx="11">
                  <c:v>1.0843544006347656</c:v>
                </c:pt>
                <c:pt idx="12">
                  <c:v>1.1041237115859985</c:v>
                </c:pt>
                <c:pt idx="13">
                  <c:v>1.1282258033752441</c:v>
                </c:pt>
                <c:pt idx="14">
                  <c:v>0.90309250354766846</c:v>
                </c:pt>
                <c:pt idx="15">
                  <c:v>0.62984174489974976</c:v>
                </c:pt>
                <c:pt idx="16">
                  <c:v>0.58390021324157715</c:v>
                </c:pt>
                <c:pt idx="17">
                  <c:v>0.51563054323196411</c:v>
                </c:pt>
              </c:numCache>
            </c:numRef>
          </c:yVal>
          <c:smooth val="0"/>
          <c:extLst>
            <c:ext xmlns:c16="http://schemas.microsoft.com/office/drawing/2014/chart" uri="{C3380CC4-5D6E-409C-BE32-E72D297353CC}">
              <c16:uniqueId val="{00000001-2DBD-464D-8BA0-D8D1E33F6EC6}"/>
            </c:ext>
          </c:extLst>
        </c:ser>
        <c:ser>
          <c:idx val="2"/>
          <c:order val="2"/>
          <c:tx>
            <c:strRef>
              <c:f>'WB CoC EU4'!$D$1</c:f>
              <c:strCache>
                <c:ptCount val="1"/>
                <c:pt idx="0">
                  <c:v>D</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'WB CoC EU4'!$A$2:$A$19</c:f>
              <c:numCache>
                <c:formatCode>General</c:formatCode>
                <c:ptCount val="18"/>
                <c:pt idx="0">
                  <c:v>1996</c:v>
                </c:pt>
                <c:pt idx="1">
                  <c:v>1998</c:v>
                </c:pt>
                <c:pt idx="2">
                  <c:v>2000</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xVal>
          <c:yVal>
            <c:numRef>
              <c:f>'WB CoC EU4'!$D$2:$D$19</c:f>
              <c:numCache>
                <c:formatCode>0.00</c:formatCode>
                <c:ptCount val="18"/>
                <c:pt idx="0">
                  <c:v>1.9052168130874634</c:v>
                </c:pt>
                <c:pt idx="1">
                  <c:v>2.0535125732421875</c:v>
                </c:pt>
                <c:pt idx="2">
                  <c:v>1.8610644340515137</c:v>
                </c:pt>
                <c:pt idx="3">
                  <c:v>1.9394887685775757</c:v>
                </c:pt>
                <c:pt idx="4">
                  <c:v>1.9299579858779907</c:v>
                </c:pt>
                <c:pt idx="5">
                  <c:v>1.8620920181274414</c:v>
                </c:pt>
                <c:pt idx="6">
                  <c:v>1.8850127458572388</c:v>
                </c:pt>
                <c:pt idx="7">
                  <c:v>1.8030523061752319</c:v>
                </c:pt>
                <c:pt idx="8">
                  <c:v>1.7358403205871582</c:v>
                </c:pt>
                <c:pt idx="9">
                  <c:v>1.7598128318786621</c:v>
                </c:pt>
                <c:pt idx="10">
                  <c:v>1.7552579641342163</c:v>
                </c:pt>
                <c:pt idx="11">
                  <c:v>1.7762699127197266</c:v>
                </c:pt>
                <c:pt idx="12">
                  <c:v>1.7432729005813599</c:v>
                </c:pt>
                <c:pt idx="13">
                  <c:v>1.8295770883560181</c:v>
                </c:pt>
                <c:pt idx="14">
                  <c:v>1.8138107061386108</c:v>
                </c:pt>
                <c:pt idx="15">
                  <c:v>1.8383797407150269</c:v>
                </c:pt>
                <c:pt idx="16">
                  <c:v>1.8378884792327881</c:v>
                </c:pt>
                <c:pt idx="17">
                  <c:v>1.843417763710022</c:v>
                </c:pt>
              </c:numCache>
            </c:numRef>
          </c:yVal>
          <c:smooth val="0"/>
          <c:extLst>
            <c:ext xmlns:c16="http://schemas.microsoft.com/office/drawing/2014/chart" uri="{C3380CC4-5D6E-409C-BE32-E72D297353CC}">
              <c16:uniqueId val="{00000002-2DBD-464D-8BA0-D8D1E33F6EC6}"/>
            </c:ext>
          </c:extLst>
        </c:ser>
        <c:ser>
          <c:idx val="3"/>
          <c:order val="3"/>
          <c:tx>
            <c:strRef>
              <c:f>'WB CoC EU4'!$E$1</c:f>
              <c:strCache>
                <c:ptCount val="1"/>
                <c:pt idx="0">
                  <c:v>UK</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'WB CoC EU4'!$A$2:$A$19</c:f>
              <c:numCache>
                <c:formatCode>General</c:formatCode>
                <c:ptCount val="18"/>
                <c:pt idx="0">
                  <c:v>1996</c:v>
                </c:pt>
                <c:pt idx="1">
                  <c:v>1998</c:v>
                </c:pt>
                <c:pt idx="2">
                  <c:v>2000</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xVal>
          <c:yVal>
            <c:numRef>
              <c:f>'WB CoC EU4'!$E$2:$E$19</c:f>
              <c:numCache>
                <c:formatCode>0.00</c:formatCode>
                <c:ptCount val="18"/>
                <c:pt idx="0">
                  <c:v>1.9805189371109009</c:v>
                </c:pt>
                <c:pt idx="1">
                  <c:v>2.1091256141662598</c:v>
                </c:pt>
                <c:pt idx="2">
                  <c:v>2.1393082141876221</c:v>
                </c:pt>
                <c:pt idx="3">
                  <c:v>2.0556662082672119</c:v>
                </c:pt>
                <c:pt idx="4">
                  <c:v>2.0391831398010254</c:v>
                </c:pt>
                <c:pt idx="5">
                  <c:v>1.9333080053329468</c:v>
                </c:pt>
                <c:pt idx="6">
                  <c:v>1.9010790586471558</c:v>
                </c:pt>
                <c:pt idx="7">
                  <c:v>1.7923265695571899</c:v>
                </c:pt>
                <c:pt idx="8">
                  <c:v>1.7422080039978027</c:v>
                </c:pt>
                <c:pt idx="9">
                  <c:v>1.682486891746521</c:v>
                </c:pt>
                <c:pt idx="10">
                  <c:v>1.6327271461486816</c:v>
                </c:pt>
                <c:pt idx="11">
                  <c:v>1.6048269271850586</c:v>
                </c:pt>
                <c:pt idx="12">
                  <c:v>1.6160910129547119</c:v>
                </c:pt>
                <c:pt idx="13">
                  <c:v>1.6741527318954468</c:v>
                </c:pt>
                <c:pt idx="14">
                  <c:v>1.6991351842880249</c:v>
                </c:pt>
                <c:pt idx="15">
                  <c:v>1.7384775876998901</c:v>
                </c:pt>
                <c:pt idx="16">
                  <c:v>1.8763710260391235</c:v>
                </c:pt>
                <c:pt idx="17">
                  <c:v>1.8989766836166382</c:v>
                </c:pt>
              </c:numCache>
            </c:numRef>
          </c:yVal>
          <c:smooth val="0"/>
          <c:extLst>
            <c:ext xmlns:c16="http://schemas.microsoft.com/office/drawing/2014/chart" uri="{C3380CC4-5D6E-409C-BE32-E72D297353CC}">
              <c16:uniqueId val="{00000003-2DBD-464D-8BA0-D8D1E33F6EC6}"/>
            </c:ext>
          </c:extLst>
        </c:ser>
        <c:dLbls>
          <c:showLegendKey val="0"/>
          <c:showVal val="0"/>
          <c:showCatName val="0"/>
          <c:showSerName val="0"/>
          <c:showPercent val="0"/>
          <c:showBubbleSize val="0"/>
        </c:dLbls>
        <c:axId val="1361745263"/>
        <c:axId val="1421724287"/>
      </c:scatterChart>
      <c:valAx>
        <c:axId val="1361745263"/>
        <c:scaling>
          <c:orientation val="minMax"/>
          <c:max val="2016"/>
          <c:min val="1996"/>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421724287"/>
        <c:crosses val="autoZero"/>
        <c:crossBetween val="midCat"/>
      </c:valAx>
      <c:valAx>
        <c:axId val="1421724287"/>
        <c:scaling>
          <c:orientation val="minMax"/>
          <c:max val="2.2000000000000002"/>
          <c:min val="-0.1"/>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361745263"/>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400" b="0" i="0" baseline="0">
                <a:effectLst/>
              </a:rPr>
              <a:t>World Bank Worldwide Governance Indicators: Control of Corruption</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en-US" sz="1400" b="0" i="0" baseline="0">
                <a:effectLst/>
              </a:rPr>
              <a:t>(EU4 average)</a:t>
            </a:r>
            <a:endParaRPr lang="en-US" sz="140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it-IT"/>
        </a:p>
      </c:txPr>
    </c:title>
    <c:autoTitleDeleted val="0"/>
    <c:plotArea>
      <c:layout/>
      <c:scatterChart>
        <c:scatterStyle val="lineMarker"/>
        <c:varyColors val="0"/>
        <c:ser>
          <c:idx val="0"/>
          <c:order val="0"/>
          <c:tx>
            <c:strRef>
              <c:f>'WB CoC EU4'!$F$1</c:f>
              <c:strCache>
                <c:ptCount val="1"/>
                <c:pt idx="0">
                  <c:v>Avg</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'WB CoC EU4'!$A$2:$A$19</c:f>
              <c:numCache>
                <c:formatCode>General</c:formatCode>
                <c:ptCount val="18"/>
                <c:pt idx="0">
                  <c:v>1996</c:v>
                </c:pt>
                <c:pt idx="1">
                  <c:v>1998</c:v>
                </c:pt>
                <c:pt idx="2">
                  <c:v>2000</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xVal>
          <c:yVal>
            <c:numRef>
              <c:f>'WB CoC EU4'!$F$2:$F$19</c:f>
              <c:numCache>
                <c:formatCode>0.00</c:formatCode>
                <c:ptCount val="18"/>
                <c:pt idx="0">
                  <c:v>1.565589040517807</c:v>
                </c:pt>
                <c:pt idx="1">
                  <c:v>1.7390013635158539</c:v>
                </c:pt>
                <c:pt idx="2">
                  <c:v>1.6859057545661926</c:v>
                </c:pt>
                <c:pt idx="3">
                  <c:v>1.6449007093906403</c:v>
                </c:pt>
                <c:pt idx="4">
                  <c:v>1.6778505146503448</c:v>
                </c:pt>
                <c:pt idx="5">
                  <c:v>1.6206046044826508</c:v>
                </c:pt>
                <c:pt idx="6">
                  <c:v>1.6221214234828949</c:v>
                </c:pt>
                <c:pt idx="7">
                  <c:v>1.5612066984176636</c:v>
                </c:pt>
                <c:pt idx="8">
                  <c:v>1.5073249042034149</c:v>
                </c:pt>
                <c:pt idx="9">
                  <c:v>1.5099884569644928</c:v>
                </c:pt>
                <c:pt idx="10">
                  <c:v>1.4721067249774933</c:v>
                </c:pt>
                <c:pt idx="11">
                  <c:v>1.4829576909542084</c:v>
                </c:pt>
                <c:pt idx="12">
                  <c:v>1.4989702999591827</c:v>
                </c:pt>
                <c:pt idx="13">
                  <c:v>1.5219359397888184</c:v>
                </c:pt>
                <c:pt idx="14">
                  <c:v>1.4364036321640015</c:v>
                </c:pt>
                <c:pt idx="15">
                  <c:v>1.3803490251302719</c:v>
                </c:pt>
                <c:pt idx="16">
                  <c:v>1.4009563326835632</c:v>
                </c:pt>
                <c:pt idx="17">
                  <c:v>1.4145420044660568</c:v>
                </c:pt>
              </c:numCache>
            </c:numRef>
          </c:yVal>
          <c:smooth val="0"/>
          <c:extLst>
            <c:ext xmlns:c16="http://schemas.microsoft.com/office/drawing/2014/chart" uri="{C3380CC4-5D6E-409C-BE32-E72D297353CC}">
              <c16:uniqueId val="{00000000-CDDA-5E42-ACEC-00C6F95EE60D}"/>
            </c:ext>
          </c:extLst>
        </c:ser>
        <c:dLbls>
          <c:showLegendKey val="0"/>
          <c:showVal val="0"/>
          <c:showCatName val="0"/>
          <c:showSerName val="0"/>
          <c:showPercent val="0"/>
          <c:showBubbleSize val="0"/>
        </c:dLbls>
        <c:axId val="1395035391"/>
        <c:axId val="1338749695"/>
      </c:scatterChart>
      <c:valAx>
        <c:axId val="1395035391"/>
        <c:scaling>
          <c:orientation val="minMax"/>
          <c:max val="2016"/>
          <c:min val="1996"/>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338749695"/>
        <c:crosses val="autoZero"/>
        <c:crossBetween val="midCat"/>
      </c:valAx>
      <c:valAx>
        <c:axId val="1338749695"/>
        <c:scaling>
          <c:orientation val="minMax"/>
          <c:max val="2.2000000000000002"/>
          <c:min val="-0.1"/>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395035391"/>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baseline="0">
                <a:effectLst/>
              </a:rPr>
              <a:t>Democracy Barometer: Absence of corruption (Italy)</a:t>
            </a:r>
            <a:endParaRPr lang="en-US" sz="11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lineChart>
        <c:grouping val="standard"/>
        <c:varyColors val="0"/>
        <c:ser>
          <c:idx val="0"/>
          <c:order val="0"/>
          <c:tx>
            <c:strRef>
              <c:f>'Democracy Barometer'!$D$1</c:f>
              <c:strCache>
                <c:ptCount val="1"/>
                <c:pt idx="0">
                  <c:v>TR_NOSEC2</c:v>
                </c:pt>
              </c:strCache>
            </c:strRef>
          </c:tx>
          <c:spPr>
            <a:ln w="28575" cap="rnd">
              <a:solidFill>
                <a:schemeClr val="accent1"/>
              </a:solidFill>
              <a:round/>
            </a:ln>
            <a:effectLst/>
          </c:spPr>
          <c:marker>
            <c:symbol val="none"/>
          </c:marker>
          <c:cat>
            <c:numRef>
              <c:f>'Democracy Barometer'!$A$2:$A$22</c:f>
              <c:numCache>
                <c:formatCode>General</c:formatCode>
                <c:ptCount val="2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numCache>
            </c:numRef>
          </c:cat>
          <c:val>
            <c:numRef>
              <c:f>'Democracy Barometer'!$D$2:$D$22</c:f>
              <c:numCache>
                <c:formatCode>General</c:formatCode>
                <c:ptCount val="21"/>
                <c:pt idx="0">
                  <c:v>22.858672075606279</c:v>
                </c:pt>
                <c:pt idx="1">
                  <c:v>39.55064194008559</c:v>
                </c:pt>
                <c:pt idx="2">
                  <c:v>32.316969864479304</c:v>
                </c:pt>
                <c:pt idx="3">
                  <c:v>24.696861626248214</c:v>
                </c:pt>
                <c:pt idx="4">
                  <c:v>23.983594864479311</c:v>
                </c:pt>
                <c:pt idx="5">
                  <c:v>29.361370720399428</c:v>
                </c:pt>
                <c:pt idx="6">
                  <c:v>22.013195435092726</c:v>
                </c:pt>
                <c:pt idx="7">
                  <c:v>22.726462196861625</c:v>
                </c:pt>
                <c:pt idx="8">
                  <c:v>19.160128388017117</c:v>
                </c:pt>
                <c:pt idx="9">
                  <c:v>20.58666191155492</c:v>
                </c:pt>
                <c:pt idx="10">
                  <c:v>19.87339514978602</c:v>
                </c:pt>
                <c:pt idx="11">
                  <c:v>22.013195435092726</c:v>
                </c:pt>
                <c:pt idx="12">
                  <c:v>19.160128388017117</c:v>
                </c:pt>
                <c:pt idx="13">
                  <c:v>15.593794579172608</c:v>
                </c:pt>
                <c:pt idx="14">
                  <c:v>12.740727532097003</c:v>
                </c:pt>
                <c:pt idx="15">
                  <c:v>12.790035663338085</c:v>
                </c:pt>
                <c:pt idx="16">
                  <c:v>14.880527817403708</c:v>
                </c:pt>
                <c:pt idx="17">
                  <c:v>15.593794579172608</c:v>
                </c:pt>
                <c:pt idx="18">
                  <c:v>15.593794579172608</c:v>
                </c:pt>
                <c:pt idx="19">
                  <c:v>16.307061340941512</c:v>
                </c:pt>
                <c:pt idx="20">
                  <c:v>18.446861626248214</c:v>
                </c:pt>
              </c:numCache>
            </c:numRef>
          </c:val>
          <c:smooth val="0"/>
          <c:extLst>
            <c:ext xmlns:c16="http://schemas.microsoft.com/office/drawing/2014/chart" uri="{C3380CC4-5D6E-409C-BE32-E72D297353CC}">
              <c16:uniqueId val="{00000000-C8CA-2A4F-AD88-0EBB5953F663}"/>
            </c:ext>
          </c:extLst>
        </c:ser>
        <c:dLbls>
          <c:showLegendKey val="0"/>
          <c:showVal val="0"/>
          <c:showCatName val="0"/>
          <c:showSerName val="0"/>
          <c:showPercent val="0"/>
          <c:showBubbleSize val="0"/>
        </c:dLbls>
        <c:smooth val="0"/>
        <c:axId val="1944800623"/>
        <c:axId val="1944802255"/>
      </c:lineChart>
      <c:catAx>
        <c:axId val="19448006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944802255"/>
        <c:crosses val="autoZero"/>
        <c:auto val="1"/>
        <c:lblAlgn val="ctr"/>
        <c:lblOffset val="100"/>
        <c:noMultiLvlLbl val="0"/>
      </c:catAx>
      <c:valAx>
        <c:axId val="1944802255"/>
        <c:scaling>
          <c:orientation val="minMax"/>
          <c:max val="90"/>
          <c:min val="1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9448006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baseline="0">
                <a:effectLst/>
              </a:rPr>
              <a:t>Democracy Barometer: Absence of corruption</a:t>
            </a:r>
            <a:endParaRPr lang="en-US" sz="11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lineChart>
        <c:grouping val="standard"/>
        <c:varyColors val="0"/>
        <c:ser>
          <c:idx val="0"/>
          <c:order val="0"/>
          <c:tx>
            <c:strRef>
              <c:f>'DB TR_NOSEC2 EU4'!$B$1</c:f>
              <c:strCache>
                <c:ptCount val="1"/>
                <c:pt idx="0">
                  <c:v>FR</c:v>
                </c:pt>
              </c:strCache>
            </c:strRef>
          </c:tx>
          <c:spPr>
            <a:ln w="28575" cap="rnd">
              <a:solidFill>
                <a:schemeClr val="accent1"/>
              </a:solidFill>
              <a:round/>
            </a:ln>
            <a:effectLst/>
          </c:spPr>
          <c:marker>
            <c:symbol val="none"/>
          </c:marker>
          <c:cat>
            <c:numRef>
              <c:f>'DB TR_NOSEC2 EU4'!$A$2:$A$22</c:f>
              <c:numCache>
                <c:formatCode>General</c:formatCode>
                <c:ptCount val="2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numCache>
            </c:numRef>
          </c:cat>
          <c:val>
            <c:numRef>
              <c:f>'DB TR_NOSEC2 EU4'!$B$2:$B$22</c:f>
              <c:numCache>
                <c:formatCode>General</c:formatCode>
                <c:ptCount val="21"/>
                <c:pt idx="0">
                  <c:v>53.316690442225394</c:v>
                </c:pt>
                <c:pt idx="1">
                  <c:v>51.176890156918688</c:v>
                </c:pt>
                <c:pt idx="2">
                  <c:v>51.462196861626246</c:v>
                </c:pt>
                <c:pt idx="3">
                  <c:v>41.373930099857347</c:v>
                </c:pt>
                <c:pt idx="4">
                  <c:v>38.962196861626246</c:v>
                </c:pt>
                <c:pt idx="5">
                  <c:v>38.962196861626246</c:v>
                </c:pt>
                <c:pt idx="6">
                  <c:v>36.109129814550641</c:v>
                </c:pt>
                <c:pt idx="7">
                  <c:v>40.388730385164052</c:v>
                </c:pt>
                <c:pt idx="8">
                  <c:v>41.815263908701851</c:v>
                </c:pt>
                <c:pt idx="9">
                  <c:v>50.918330955777456</c:v>
                </c:pt>
                <c:pt idx="10">
                  <c:v>50.205064194008557</c:v>
                </c:pt>
                <c:pt idx="11">
                  <c:v>68.24179743223965</c:v>
                </c:pt>
                <c:pt idx="12">
                  <c:v>65.388730385164052</c:v>
                </c:pt>
                <c:pt idx="13">
                  <c:v>65.388730385164052</c:v>
                </c:pt>
                <c:pt idx="14">
                  <c:v>64.675463623395146</c:v>
                </c:pt>
                <c:pt idx="15">
                  <c:v>59.888116975748929</c:v>
                </c:pt>
                <c:pt idx="16">
                  <c:v>60.565263908701851</c:v>
                </c:pt>
                <c:pt idx="17">
                  <c:v>55.940263908701851</c:v>
                </c:pt>
                <c:pt idx="18">
                  <c:v>53.388730385164052</c:v>
                </c:pt>
                <c:pt idx="19">
                  <c:v>59.851997146932952</c:v>
                </c:pt>
                <c:pt idx="20">
                  <c:v>59.138730385164052</c:v>
                </c:pt>
              </c:numCache>
            </c:numRef>
          </c:val>
          <c:smooth val="0"/>
          <c:extLst>
            <c:ext xmlns:c16="http://schemas.microsoft.com/office/drawing/2014/chart" uri="{C3380CC4-5D6E-409C-BE32-E72D297353CC}">
              <c16:uniqueId val="{00000000-7202-4D4F-ABFC-D2AE4EF86874}"/>
            </c:ext>
          </c:extLst>
        </c:ser>
        <c:ser>
          <c:idx val="1"/>
          <c:order val="1"/>
          <c:tx>
            <c:strRef>
              <c:f>'DB TR_NOSEC2 EU4'!$C$1</c:f>
              <c:strCache>
                <c:ptCount val="1"/>
                <c:pt idx="0">
                  <c:v>ES</c:v>
                </c:pt>
              </c:strCache>
            </c:strRef>
          </c:tx>
          <c:spPr>
            <a:ln w="28575" cap="rnd">
              <a:solidFill>
                <a:schemeClr val="accent2"/>
              </a:solidFill>
              <a:round/>
            </a:ln>
            <a:effectLst/>
          </c:spPr>
          <c:marker>
            <c:symbol val="none"/>
          </c:marker>
          <c:cat>
            <c:numRef>
              <c:f>'DB TR_NOSEC2 EU4'!$A$2:$A$22</c:f>
              <c:numCache>
                <c:formatCode>General</c:formatCode>
                <c:ptCount val="2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numCache>
            </c:numRef>
          </c:cat>
          <c:val>
            <c:numRef>
              <c:f>'DB TR_NOSEC2 EU4'!$C$2:$C$22</c:f>
              <c:numCache>
                <c:formatCode>General</c:formatCode>
                <c:ptCount val="21"/>
                <c:pt idx="0">
                  <c:v>36.498496255349494</c:v>
                </c:pt>
                <c:pt idx="1">
                  <c:v>58.256062767475036</c:v>
                </c:pt>
                <c:pt idx="2">
                  <c:v>59.682596291012835</c:v>
                </c:pt>
                <c:pt idx="3">
                  <c:v>56.998930099857347</c:v>
                </c:pt>
                <c:pt idx="4">
                  <c:v>53.601997146932952</c:v>
                </c:pt>
                <c:pt idx="5">
                  <c:v>50.997872146932949</c:v>
                </c:pt>
                <c:pt idx="6">
                  <c:v>48.065263908701851</c:v>
                </c:pt>
                <c:pt idx="7">
                  <c:v>46.638730385164052</c:v>
                </c:pt>
                <c:pt idx="8">
                  <c:v>54.315263908701851</c:v>
                </c:pt>
                <c:pt idx="9">
                  <c:v>53.601997146932952</c:v>
                </c:pt>
                <c:pt idx="10">
                  <c:v>52.175463623395146</c:v>
                </c:pt>
                <c:pt idx="11">
                  <c:v>51.462196861626246</c:v>
                </c:pt>
                <c:pt idx="12">
                  <c:v>50.03566333808844</c:v>
                </c:pt>
                <c:pt idx="13">
                  <c:v>47.182596291012835</c:v>
                </c:pt>
                <c:pt idx="14">
                  <c:v>47.182596291012835</c:v>
                </c:pt>
                <c:pt idx="15">
                  <c:v>48.106990014265335</c:v>
                </c:pt>
                <c:pt idx="16">
                  <c:v>50.03566333808844</c:v>
                </c:pt>
                <c:pt idx="17">
                  <c:v>45.756062767475036</c:v>
                </c:pt>
                <c:pt idx="18">
                  <c:v>45.969329529243936</c:v>
                </c:pt>
                <c:pt idx="19">
                  <c:v>38.79279600570613</c:v>
                </c:pt>
                <c:pt idx="20">
                  <c:v>38.79279600570613</c:v>
                </c:pt>
              </c:numCache>
            </c:numRef>
          </c:val>
          <c:smooth val="0"/>
          <c:extLst>
            <c:ext xmlns:c16="http://schemas.microsoft.com/office/drawing/2014/chart" uri="{C3380CC4-5D6E-409C-BE32-E72D297353CC}">
              <c16:uniqueId val="{00000001-7202-4D4F-ABFC-D2AE4EF86874}"/>
            </c:ext>
          </c:extLst>
        </c:ser>
        <c:ser>
          <c:idx val="2"/>
          <c:order val="2"/>
          <c:tx>
            <c:strRef>
              <c:f>'DB TR_NOSEC2 EU4'!$D$1</c:f>
              <c:strCache>
                <c:ptCount val="1"/>
                <c:pt idx="0">
                  <c:v>D</c:v>
                </c:pt>
              </c:strCache>
            </c:strRef>
          </c:tx>
          <c:spPr>
            <a:ln w="28575" cap="rnd">
              <a:solidFill>
                <a:schemeClr val="accent3"/>
              </a:solidFill>
              <a:round/>
            </a:ln>
            <a:effectLst/>
          </c:spPr>
          <c:marker>
            <c:symbol val="none"/>
          </c:marker>
          <c:cat>
            <c:numRef>
              <c:f>'DB TR_NOSEC2 EU4'!$A$2:$A$22</c:f>
              <c:numCache>
                <c:formatCode>General</c:formatCode>
                <c:ptCount val="2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numCache>
            </c:numRef>
          </c:cat>
          <c:val>
            <c:numRef>
              <c:f>'DB TR_NOSEC2 EU4'!$D$2:$D$22</c:f>
              <c:numCache>
                <c:formatCode>General</c:formatCode>
                <c:ptCount val="21"/>
                <c:pt idx="0">
                  <c:v>82.452110021397999</c:v>
                </c:pt>
                <c:pt idx="1">
                  <c:v>74.875178316690437</c:v>
                </c:pt>
                <c:pt idx="2">
                  <c:v>72.521398002853061</c:v>
                </c:pt>
                <c:pt idx="3">
                  <c:v>72.193039764621972</c:v>
                </c:pt>
                <c:pt idx="4">
                  <c:v>57.881597717546356</c:v>
                </c:pt>
                <c:pt idx="5">
                  <c:v>56.455064194008557</c:v>
                </c:pt>
                <c:pt idx="6">
                  <c:v>55.74179743223965</c:v>
                </c:pt>
                <c:pt idx="7">
                  <c:v>61.198989479315273</c:v>
                </c:pt>
                <c:pt idx="8">
                  <c:v>68.411198288159767</c:v>
                </c:pt>
                <c:pt idx="9">
                  <c:v>68.411198288159767</c:v>
                </c:pt>
                <c:pt idx="10">
                  <c:v>73.234664764621968</c:v>
                </c:pt>
                <c:pt idx="11">
                  <c:v>71.808131241084169</c:v>
                </c:pt>
                <c:pt idx="12">
                  <c:v>72.521398002853061</c:v>
                </c:pt>
                <c:pt idx="13">
                  <c:v>73.234664764621968</c:v>
                </c:pt>
                <c:pt idx="14">
                  <c:v>72.521398002853061</c:v>
                </c:pt>
                <c:pt idx="15">
                  <c:v>73.563794579172608</c:v>
                </c:pt>
                <c:pt idx="16">
                  <c:v>72.521398002853061</c:v>
                </c:pt>
                <c:pt idx="17">
                  <c:v>71.808131241084169</c:v>
                </c:pt>
                <c:pt idx="18">
                  <c:v>72.521398002853061</c:v>
                </c:pt>
                <c:pt idx="19">
                  <c:v>73.947931526390875</c:v>
                </c:pt>
                <c:pt idx="20">
                  <c:v>73.947931526390875</c:v>
                </c:pt>
              </c:numCache>
            </c:numRef>
          </c:val>
          <c:smooth val="0"/>
          <c:extLst>
            <c:ext xmlns:c16="http://schemas.microsoft.com/office/drawing/2014/chart" uri="{C3380CC4-5D6E-409C-BE32-E72D297353CC}">
              <c16:uniqueId val="{00000002-7202-4D4F-ABFC-D2AE4EF86874}"/>
            </c:ext>
          </c:extLst>
        </c:ser>
        <c:ser>
          <c:idx val="3"/>
          <c:order val="3"/>
          <c:tx>
            <c:strRef>
              <c:f>'DB TR_NOSEC2 EU4'!$E$1</c:f>
              <c:strCache>
                <c:ptCount val="1"/>
                <c:pt idx="0">
                  <c:v>UK</c:v>
                </c:pt>
              </c:strCache>
            </c:strRef>
          </c:tx>
          <c:spPr>
            <a:ln w="28575" cap="rnd">
              <a:solidFill>
                <a:schemeClr val="accent4"/>
              </a:solidFill>
              <a:round/>
            </a:ln>
            <a:effectLst/>
          </c:spPr>
          <c:marker>
            <c:symbol val="none"/>
          </c:marker>
          <c:cat>
            <c:numRef>
              <c:f>'DB TR_NOSEC2 EU4'!$A$2:$A$22</c:f>
              <c:numCache>
                <c:formatCode>General</c:formatCode>
                <c:ptCount val="2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numCache>
            </c:numRef>
          </c:cat>
          <c:val>
            <c:numRef>
              <c:f>'DB TR_NOSEC2 EU4'!$E$2:$E$22</c:f>
              <c:numCache>
                <c:formatCode>General</c:formatCode>
                <c:ptCount val="21"/>
                <c:pt idx="0">
                  <c:v>73.248038516405131</c:v>
                </c:pt>
                <c:pt idx="1">
                  <c:v>70.637226640513546</c:v>
                </c:pt>
                <c:pt idx="2">
                  <c:v>78.227532097004286</c:v>
                </c:pt>
                <c:pt idx="3">
                  <c:v>77.514265335235379</c:v>
                </c:pt>
                <c:pt idx="4">
                  <c:v>78.227532097004286</c:v>
                </c:pt>
                <c:pt idx="5">
                  <c:v>74.332840049928677</c:v>
                </c:pt>
                <c:pt idx="6">
                  <c:v>71.977532097004286</c:v>
                </c:pt>
                <c:pt idx="7">
                  <c:v>71.977532097004286</c:v>
                </c:pt>
                <c:pt idx="8">
                  <c:v>71.264265335235379</c:v>
                </c:pt>
                <c:pt idx="9">
                  <c:v>71.264265335235379</c:v>
                </c:pt>
                <c:pt idx="10">
                  <c:v>71.264265335235379</c:v>
                </c:pt>
                <c:pt idx="11">
                  <c:v>63.58773181169758</c:v>
                </c:pt>
                <c:pt idx="12">
                  <c:v>58.59486447931527</c:v>
                </c:pt>
                <c:pt idx="13">
                  <c:v>58.59486447931527</c:v>
                </c:pt>
                <c:pt idx="14">
                  <c:v>57.881597717546356</c:v>
                </c:pt>
                <c:pt idx="15">
                  <c:v>59.130413694721824</c:v>
                </c:pt>
                <c:pt idx="16">
                  <c:v>60.580064194008557</c:v>
                </c:pt>
                <c:pt idx="17">
                  <c:v>64.131597717546356</c:v>
                </c:pt>
                <c:pt idx="18">
                  <c:v>66.058131241084169</c:v>
                </c:pt>
                <c:pt idx="19">
                  <c:v>73.947931526390875</c:v>
                </c:pt>
                <c:pt idx="20">
                  <c:v>73.947931526390875</c:v>
                </c:pt>
              </c:numCache>
            </c:numRef>
          </c:val>
          <c:smooth val="0"/>
          <c:extLst>
            <c:ext xmlns:c16="http://schemas.microsoft.com/office/drawing/2014/chart" uri="{C3380CC4-5D6E-409C-BE32-E72D297353CC}">
              <c16:uniqueId val="{00000003-7202-4D4F-ABFC-D2AE4EF86874}"/>
            </c:ext>
          </c:extLst>
        </c:ser>
        <c:dLbls>
          <c:showLegendKey val="0"/>
          <c:showVal val="0"/>
          <c:showCatName val="0"/>
          <c:showSerName val="0"/>
          <c:showPercent val="0"/>
          <c:showBubbleSize val="0"/>
        </c:dLbls>
        <c:smooth val="0"/>
        <c:axId val="1420491263"/>
        <c:axId val="1420484719"/>
      </c:lineChart>
      <c:catAx>
        <c:axId val="14204912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420484719"/>
        <c:crosses val="autoZero"/>
        <c:auto val="1"/>
        <c:lblAlgn val="ctr"/>
        <c:lblOffset val="100"/>
        <c:noMultiLvlLbl val="0"/>
      </c:catAx>
      <c:valAx>
        <c:axId val="1420484719"/>
        <c:scaling>
          <c:orientation val="minMax"/>
          <c:max val="90"/>
          <c:min val="1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4204912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400" b="0" i="0" baseline="0">
                <a:effectLst/>
              </a:rPr>
              <a:t>Democracy Barometer: Absence of corruption (EU4 average)</a:t>
            </a:r>
            <a:endParaRPr lang="en-US" sz="140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it-IT"/>
        </a:p>
      </c:txPr>
    </c:title>
    <c:autoTitleDeleted val="0"/>
    <c:plotArea>
      <c:layout/>
      <c:lineChart>
        <c:grouping val="standard"/>
        <c:varyColors val="0"/>
        <c:ser>
          <c:idx val="0"/>
          <c:order val="0"/>
          <c:tx>
            <c:strRef>
              <c:f>'DB TR_NOSEC2 EU4'!$F$1</c:f>
              <c:strCache>
                <c:ptCount val="1"/>
                <c:pt idx="0">
                  <c:v>Avg</c:v>
                </c:pt>
              </c:strCache>
            </c:strRef>
          </c:tx>
          <c:spPr>
            <a:ln w="28575" cap="rnd">
              <a:solidFill>
                <a:schemeClr val="accent1"/>
              </a:solidFill>
              <a:round/>
            </a:ln>
            <a:effectLst/>
          </c:spPr>
          <c:marker>
            <c:symbol val="none"/>
          </c:marker>
          <c:cat>
            <c:numRef>
              <c:f>'DB TR_NOSEC2 EU4'!$A$2:$A$22</c:f>
              <c:numCache>
                <c:formatCode>General</c:formatCode>
                <c:ptCount val="2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numCache>
            </c:numRef>
          </c:cat>
          <c:val>
            <c:numRef>
              <c:f>'DB TR_NOSEC2 EU4'!$F$2:$F$22</c:f>
              <c:numCache>
                <c:formatCode>General</c:formatCode>
                <c:ptCount val="21"/>
                <c:pt idx="0">
                  <c:v>61.378833808844504</c:v>
                </c:pt>
                <c:pt idx="1">
                  <c:v>63.736339470399429</c:v>
                </c:pt>
                <c:pt idx="2">
                  <c:v>65.473430813124111</c:v>
                </c:pt>
                <c:pt idx="3">
                  <c:v>62.020041324893015</c:v>
                </c:pt>
                <c:pt idx="4">
                  <c:v>57.168330955777456</c:v>
                </c:pt>
                <c:pt idx="5">
                  <c:v>55.186993313124105</c:v>
                </c:pt>
                <c:pt idx="6">
                  <c:v>52.973430813124104</c:v>
                </c:pt>
                <c:pt idx="7">
                  <c:v>55.050995586661919</c:v>
                </c:pt>
                <c:pt idx="8">
                  <c:v>58.951497860199709</c:v>
                </c:pt>
                <c:pt idx="9">
                  <c:v>61.048947931526385</c:v>
                </c:pt>
                <c:pt idx="10">
                  <c:v>61.719864479315262</c:v>
                </c:pt>
                <c:pt idx="11">
                  <c:v>63.77496433666191</c:v>
                </c:pt>
                <c:pt idx="12">
                  <c:v>61.635164051355204</c:v>
                </c:pt>
                <c:pt idx="13">
                  <c:v>61.100213980028528</c:v>
                </c:pt>
                <c:pt idx="14">
                  <c:v>60.565263908701851</c:v>
                </c:pt>
                <c:pt idx="15">
                  <c:v>60.172328815977174</c:v>
                </c:pt>
                <c:pt idx="16">
                  <c:v>60.925597360912974</c:v>
                </c:pt>
                <c:pt idx="17">
                  <c:v>59.409013908701851</c:v>
                </c:pt>
                <c:pt idx="18">
                  <c:v>59.484397289586305</c:v>
                </c:pt>
                <c:pt idx="19">
                  <c:v>61.635164051355211</c:v>
                </c:pt>
                <c:pt idx="20">
                  <c:v>61.456847360912981</c:v>
                </c:pt>
              </c:numCache>
            </c:numRef>
          </c:val>
          <c:smooth val="0"/>
          <c:extLst>
            <c:ext xmlns:c16="http://schemas.microsoft.com/office/drawing/2014/chart" uri="{C3380CC4-5D6E-409C-BE32-E72D297353CC}">
              <c16:uniqueId val="{00000000-E052-5940-B386-B0EA11B7C217}"/>
            </c:ext>
          </c:extLst>
        </c:ser>
        <c:dLbls>
          <c:showLegendKey val="0"/>
          <c:showVal val="0"/>
          <c:showCatName val="0"/>
          <c:showSerName val="0"/>
          <c:showPercent val="0"/>
          <c:showBubbleSize val="0"/>
        </c:dLbls>
        <c:smooth val="0"/>
        <c:axId val="1361716223"/>
        <c:axId val="1361717855"/>
      </c:lineChart>
      <c:catAx>
        <c:axId val="13617162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361717855"/>
        <c:crosses val="autoZero"/>
        <c:auto val="1"/>
        <c:lblAlgn val="ctr"/>
        <c:lblOffset val="100"/>
        <c:noMultiLvlLbl val="0"/>
      </c:catAx>
      <c:valAx>
        <c:axId val="1361717855"/>
        <c:scaling>
          <c:orientation val="minMax"/>
          <c:max val="90"/>
          <c:min val="1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3617162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baseline="0">
                <a:effectLst/>
              </a:rPr>
              <a:t>IDEA Global State of Democracy: Absence of corruption (Italy)</a:t>
            </a:r>
            <a:endParaRPr lang="en-US" sz="11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lineChart>
        <c:grouping val="standard"/>
        <c:varyColors val="0"/>
        <c:ser>
          <c:idx val="0"/>
          <c:order val="0"/>
          <c:tx>
            <c:strRef>
              <c:f>IDEA!$B$1</c:f>
              <c:strCache>
                <c:ptCount val="1"/>
                <c:pt idx="0">
                  <c:v>C_SD41 </c:v>
                </c:pt>
              </c:strCache>
            </c:strRef>
          </c:tx>
          <c:spPr>
            <a:ln w="28575" cap="rnd">
              <a:solidFill>
                <a:schemeClr val="accent1"/>
              </a:solidFill>
              <a:round/>
            </a:ln>
            <a:effectLst/>
          </c:spPr>
          <c:marker>
            <c:symbol val="none"/>
          </c:marker>
          <c:cat>
            <c:numRef>
              <c:f>IDEA!$A$2:$A$22</c:f>
              <c:numCache>
                <c:formatCode>General</c:formatCode>
                <c:ptCount val="2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numCache>
            </c:numRef>
          </c:cat>
          <c:val>
            <c:numRef>
              <c:f>IDEA!$B$2:$B$22</c:f>
              <c:numCache>
                <c:formatCode>0.00</c:formatCode>
                <c:ptCount val="21"/>
                <c:pt idx="0">
                  <c:v>0.64999890438272379</c:v>
                </c:pt>
                <c:pt idx="1">
                  <c:v>0.657529679702897</c:v>
                </c:pt>
                <c:pt idx="2">
                  <c:v>0.64999890438272379</c:v>
                </c:pt>
                <c:pt idx="3">
                  <c:v>0.64999890438272379</c:v>
                </c:pt>
                <c:pt idx="4">
                  <c:v>0.61991129180033189</c:v>
                </c:pt>
                <c:pt idx="5">
                  <c:v>0.57827788963925253</c:v>
                </c:pt>
                <c:pt idx="6">
                  <c:v>0.57827788963925253</c:v>
                </c:pt>
                <c:pt idx="7">
                  <c:v>0.57827788963925253</c:v>
                </c:pt>
                <c:pt idx="8">
                  <c:v>0.57827788963925253</c:v>
                </c:pt>
                <c:pt idx="9">
                  <c:v>0.57827788963925253</c:v>
                </c:pt>
                <c:pt idx="10">
                  <c:v>0.6319049923447978</c:v>
                </c:pt>
                <c:pt idx="11">
                  <c:v>0.6319049923447978</c:v>
                </c:pt>
                <c:pt idx="12">
                  <c:v>0.57304502239757438</c:v>
                </c:pt>
                <c:pt idx="13">
                  <c:v>0.57304502239757438</c:v>
                </c:pt>
                <c:pt idx="14">
                  <c:v>0.60375740103194786</c:v>
                </c:pt>
                <c:pt idx="15">
                  <c:v>0.64366302656251351</c:v>
                </c:pt>
                <c:pt idx="16">
                  <c:v>0.64366302656251351</c:v>
                </c:pt>
                <c:pt idx="17">
                  <c:v>0.59717716907138452</c:v>
                </c:pt>
                <c:pt idx="18">
                  <c:v>0.58982089994034514</c:v>
                </c:pt>
                <c:pt idx="19">
                  <c:v>0.58982089994034514</c:v>
                </c:pt>
                <c:pt idx="20">
                  <c:v>0.60551108670509557</c:v>
                </c:pt>
              </c:numCache>
            </c:numRef>
          </c:val>
          <c:smooth val="0"/>
          <c:extLst>
            <c:ext xmlns:c16="http://schemas.microsoft.com/office/drawing/2014/chart" uri="{C3380CC4-5D6E-409C-BE32-E72D297353CC}">
              <c16:uniqueId val="{00000000-F0B6-8E42-BBCE-E012F0551C87}"/>
            </c:ext>
          </c:extLst>
        </c:ser>
        <c:dLbls>
          <c:showLegendKey val="0"/>
          <c:showVal val="0"/>
          <c:showCatName val="0"/>
          <c:showSerName val="0"/>
          <c:showPercent val="0"/>
          <c:showBubbleSize val="0"/>
        </c:dLbls>
        <c:smooth val="0"/>
        <c:axId val="1398613871"/>
        <c:axId val="1398615503"/>
      </c:lineChart>
      <c:catAx>
        <c:axId val="13986138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398615503"/>
        <c:crosses val="autoZero"/>
        <c:auto val="1"/>
        <c:lblAlgn val="ctr"/>
        <c:lblOffset val="100"/>
        <c:noMultiLvlLbl val="0"/>
      </c:catAx>
      <c:valAx>
        <c:axId val="1398615503"/>
        <c:scaling>
          <c:orientation val="minMax"/>
          <c:max val="1"/>
          <c:min val="0.4"/>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3986138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baseline="0">
                <a:effectLst/>
              </a:rPr>
              <a:t>IDEA Global State of Democracy: disaggregated indicators for Absence of corruption (Italy)</a:t>
            </a:r>
            <a:endParaRPr lang="en-US" sz="11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lineChart>
        <c:grouping val="standard"/>
        <c:varyColors val="0"/>
        <c:ser>
          <c:idx val="0"/>
          <c:order val="0"/>
          <c:tx>
            <c:strRef>
              <c:f>IDEA!$C$1</c:f>
              <c:strCache>
                <c:ptCount val="1"/>
                <c:pt idx="0">
                  <c:v>v_41_01</c:v>
                </c:pt>
              </c:strCache>
            </c:strRef>
          </c:tx>
          <c:spPr>
            <a:ln w="28575" cap="rnd">
              <a:solidFill>
                <a:schemeClr val="accent1"/>
              </a:solidFill>
              <a:round/>
            </a:ln>
            <a:effectLst/>
          </c:spPr>
          <c:marker>
            <c:symbol val="none"/>
          </c:marker>
          <c:cat>
            <c:numRef>
              <c:f>IDEA!$A$2:$A$22</c:f>
              <c:numCache>
                <c:formatCode>General</c:formatCode>
                <c:ptCount val="2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numCache>
            </c:numRef>
          </c:cat>
          <c:val>
            <c:numRef>
              <c:f>IDEA!$C$2:$C$22</c:f>
              <c:numCache>
                <c:formatCode>0.00</c:formatCode>
                <c:ptCount val="21"/>
                <c:pt idx="0">
                  <c:v>0.84210526315789469</c:v>
                </c:pt>
                <c:pt idx="1">
                  <c:v>0.84210526315789469</c:v>
                </c:pt>
                <c:pt idx="2">
                  <c:v>0.84210526315789469</c:v>
                </c:pt>
                <c:pt idx="3">
                  <c:v>0.84210526315789469</c:v>
                </c:pt>
                <c:pt idx="4">
                  <c:v>0.78947368421052633</c:v>
                </c:pt>
                <c:pt idx="5">
                  <c:v>0.78947368421052633</c:v>
                </c:pt>
                <c:pt idx="6">
                  <c:v>0.78947368421052633</c:v>
                </c:pt>
                <c:pt idx="7">
                  <c:v>0.78947368421052633</c:v>
                </c:pt>
                <c:pt idx="8">
                  <c:v>0.78947368421052633</c:v>
                </c:pt>
                <c:pt idx="9">
                  <c:v>0.78947368421052633</c:v>
                </c:pt>
                <c:pt idx="10">
                  <c:v>0.84210526315789469</c:v>
                </c:pt>
                <c:pt idx="11">
                  <c:v>0.84210526315789469</c:v>
                </c:pt>
                <c:pt idx="12">
                  <c:v>0.78947368421052633</c:v>
                </c:pt>
                <c:pt idx="13">
                  <c:v>0.78947368421052633</c:v>
                </c:pt>
                <c:pt idx="14">
                  <c:v>0.84210526315789469</c:v>
                </c:pt>
                <c:pt idx="15">
                  <c:v>0.84210526315789469</c:v>
                </c:pt>
                <c:pt idx="16">
                  <c:v>0.84210526315789469</c:v>
                </c:pt>
                <c:pt idx="17">
                  <c:v>0.78947368421052633</c:v>
                </c:pt>
                <c:pt idx="18">
                  <c:v>0.78947368421052633</c:v>
                </c:pt>
                <c:pt idx="19">
                  <c:v>0.78947368421052633</c:v>
                </c:pt>
                <c:pt idx="20">
                  <c:v>0.78947368421052633</c:v>
                </c:pt>
              </c:numCache>
            </c:numRef>
          </c:val>
          <c:smooth val="0"/>
          <c:extLst>
            <c:ext xmlns:c16="http://schemas.microsoft.com/office/drawing/2014/chart" uri="{C3380CC4-5D6E-409C-BE32-E72D297353CC}">
              <c16:uniqueId val="{00000000-E970-704A-BA87-E27586421AA5}"/>
            </c:ext>
          </c:extLst>
        </c:ser>
        <c:ser>
          <c:idx val="1"/>
          <c:order val="1"/>
          <c:tx>
            <c:strRef>
              <c:f>IDEA!$D$1</c:f>
              <c:strCache>
                <c:ptCount val="1"/>
                <c:pt idx="0">
                  <c:v>v_41_02</c:v>
                </c:pt>
              </c:strCache>
            </c:strRef>
          </c:tx>
          <c:spPr>
            <a:ln w="28575" cap="rnd">
              <a:solidFill>
                <a:schemeClr val="accent2"/>
              </a:solidFill>
              <a:round/>
            </a:ln>
            <a:effectLst/>
          </c:spPr>
          <c:marker>
            <c:symbol val="none"/>
          </c:marker>
          <c:cat>
            <c:numRef>
              <c:f>IDEA!$A$2:$A$22</c:f>
              <c:numCache>
                <c:formatCode>General</c:formatCode>
                <c:ptCount val="2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numCache>
            </c:numRef>
          </c:cat>
          <c:val>
            <c:numRef>
              <c:f>IDEA!$D$2:$D$22</c:f>
              <c:numCache>
                <c:formatCode>0.00</c:formatCode>
                <c:ptCount val="21"/>
                <c:pt idx="0">
                  <c:v>0.68421052631578949</c:v>
                </c:pt>
                <c:pt idx="1">
                  <c:v>0.68421052631578949</c:v>
                </c:pt>
                <c:pt idx="2">
                  <c:v>0.68421052631578949</c:v>
                </c:pt>
                <c:pt idx="3">
                  <c:v>0.68421052631578949</c:v>
                </c:pt>
                <c:pt idx="4">
                  <c:v>0.68421052631578949</c:v>
                </c:pt>
                <c:pt idx="5">
                  <c:v>0.68421052631578949</c:v>
                </c:pt>
                <c:pt idx="6">
                  <c:v>0.68421052631578949</c:v>
                </c:pt>
                <c:pt idx="7">
                  <c:v>0.68421052631578949</c:v>
                </c:pt>
                <c:pt idx="8">
                  <c:v>0.68421052631578949</c:v>
                </c:pt>
                <c:pt idx="9">
                  <c:v>0.68421052631578949</c:v>
                </c:pt>
                <c:pt idx="10">
                  <c:v>0.68421052631578949</c:v>
                </c:pt>
                <c:pt idx="11">
                  <c:v>0.68421052631578949</c:v>
                </c:pt>
                <c:pt idx="12">
                  <c:v>0.68421052631578949</c:v>
                </c:pt>
                <c:pt idx="13">
                  <c:v>0.68421052631578949</c:v>
                </c:pt>
                <c:pt idx="14">
                  <c:v>0.68421052631578949</c:v>
                </c:pt>
                <c:pt idx="15">
                  <c:v>0.68421052631578949</c:v>
                </c:pt>
                <c:pt idx="16">
                  <c:v>0.68421052631578949</c:v>
                </c:pt>
                <c:pt idx="17">
                  <c:v>0.68421052631578949</c:v>
                </c:pt>
                <c:pt idx="18">
                  <c:v>0.68421052631578949</c:v>
                </c:pt>
                <c:pt idx="19">
                  <c:v>0.68421052631578949</c:v>
                </c:pt>
                <c:pt idx="20">
                  <c:v>0.68421052631578949</c:v>
                </c:pt>
              </c:numCache>
            </c:numRef>
          </c:val>
          <c:smooth val="0"/>
          <c:extLst>
            <c:ext xmlns:c16="http://schemas.microsoft.com/office/drawing/2014/chart" uri="{C3380CC4-5D6E-409C-BE32-E72D297353CC}">
              <c16:uniqueId val="{00000001-E970-704A-BA87-E27586421AA5}"/>
            </c:ext>
          </c:extLst>
        </c:ser>
        <c:ser>
          <c:idx val="2"/>
          <c:order val="2"/>
          <c:tx>
            <c:strRef>
              <c:f>IDEA!$E$1</c:f>
              <c:strCache>
                <c:ptCount val="1"/>
                <c:pt idx="0">
                  <c:v>v_41_03</c:v>
                </c:pt>
              </c:strCache>
            </c:strRef>
          </c:tx>
          <c:spPr>
            <a:ln w="28575" cap="rnd">
              <a:solidFill>
                <a:schemeClr val="accent3"/>
              </a:solidFill>
              <a:round/>
            </a:ln>
            <a:effectLst/>
          </c:spPr>
          <c:marker>
            <c:symbol val="none"/>
          </c:marker>
          <c:cat>
            <c:numRef>
              <c:f>IDEA!$A$2:$A$22</c:f>
              <c:numCache>
                <c:formatCode>General</c:formatCode>
                <c:ptCount val="2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numCache>
            </c:numRef>
          </c:cat>
          <c:val>
            <c:numRef>
              <c:f>IDEA!$E$2:$E$22</c:f>
              <c:numCache>
                <c:formatCode>0.00</c:formatCode>
                <c:ptCount val="21"/>
                <c:pt idx="0">
                  <c:v>0.89473684210526316</c:v>
                </c:pt>
                <c:pt idx="1">
                  <c:v>0.89473684210526316</c:v>
                </c:pt>
                <c:pt idx="2">
                  <c:v>0.89473684210526316</c:v>
                </c:pt>
                <c:pt idx="3">
                  <c:v>0.89473684210526316</c:v>
                </c:pt>
                <c:pt idx="4">
                  <c:v>0.89473684210526316</c:v>
                </c:pt>
                <c:pt idx="5">
                  <c:v>0.78947368421052633</c:v>
                </c:pt>
                <c:pt idx="6">
                  <c:v>0.78947368421052633</c:v>
                </c:pt>
                <c:pt idx="7">
                  <c:v>0.78947368421052633</c:v>
                </c:pt>
                <c:pt idx="8">
                  <c:v>0.78947368421052633</c:v>
                </c:pt>
                <c:pt idx="9">
                  <c:v>0.78947368421052633</c:v>
                </c:pt>
                <c:pt idx="10">
                  <c:v>0.89473684210526316</c:v>
                </c:pt>
                <c:pt idx="11">
                  <c:v>0.89473684210526316</c:v>
                </c:pt>
                <c:pt idx="12">
                  <c:v>0.78947368421052633</c:v>
                </c:pt>
                <c:pt idx="13">
                  <c:v>0.78947368421052633</c:v>
                </c:pt>
                <c:pt idx="14">
                  <c:v>0.84210526315789469</c:v>
                </c:pt>
                <c:pt idx="15">
                  <c:v>0.89473684210526316</c:v>
                </c:pt>
                <c:pt idx="16">
                  <c:v>0.89473684210526316</c:v>
                </c:pt>
                <c:pt idx="17">
                  <c:v>0.89473684210526316</c:v>
                </c:pt>
                <c:pt idx="18">
                  <c:v>0.89473684210526316</c:v>
                </c:pt>
                <c:pt idx="19">
                  <c:v>0.89473684210526316</c:v>
                </c:pt>
                <c:pt idx="20">
                  <c:v>0.89473684210526316</c:v>
                </c:pt>
              </c:numCache>
            </c:numRef>
          </c:val>
          <c:smooth val="0"/>
          <c:extLst>
            <c:ext xmlns:c16="http://schemas.microsoft.com/office/drawing/2014/chart" uri="{C3380CC4-5D6E-409C-BE32-E72D297353CC}">
              <c16:uniqueId val="{00000002-E970-704A-BA87-E27586421AA5}"/>
            </c:ext>
          </c:extLst>
        </c:ser>
        <c:ser>
          <c:idx val="3"/>
          <c:order val="3"/>
          <c:tx>
            <c:strRef>
              <c:f>IDEA!$F$1</c:f>
              <c:strCache>
                <c:ptCount val="1"/>
                <c:pt idx="0">
                  <c:v>v_41_04</c:v>
                </c:pt>
              </c:strCache>
            </c:strRef>
          </c:tx>
          <c:spPr>
            <a:ln w="28575" cap="rnd">
              <a:solidFill>
                <a:schemeClr val="accent4"/>
              </a:solidFill>
              <a:round/>
            </a:ln>
            <a:effectLst/>
          </c:spPr>
          <c:marker>
            <c:symbol val="none"/>
          </c:marker>
          <c:cat>
            <c:numRef>
              <c:f>IDEA!$A$2:$A$22</c:f>
              <c:numCache>
                <c:formatCode>General</c:formatCode>
                <c:ptCount val="2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numCache>
            </c:numRef>
          </c:cat>
          <c:val>
            <c:numRef>
              <c:f>IDEA!$F$2:$F$22</c:f>
              <c:numCache>
                <c:formatCode>0.00</c:formatCode>
                <c:ptCount val="21"/>
                <c:pt idx="0">
                  <c:v>0.84210526315789469</c:v>
                </c:pt>
                <c:pt idx="1">
                  <c:v>0.84210526315789469</c:v>
                </c:pt>
                <c:pt idx="2">
                  <c:v>0.84210526315789469</c:v>
                </c:pt>
                <c:pt idx="3">
                  <c:v>0.84210526315789469</c:v>
                </c:pt>
                <c:pt idx="4">
                  <c:v>0.84210526315789469</c:v>
                </c:pt>
                <c:pt idx="5">
                  <c:v>0.68421052631578949</c:v>
                </c:pt>
                <c:pt idx="6">
                  <c:v>0.68421052631578949</c:v>
                </c:pt>
                <c:pt idx="7">
                  <c:v>0.68421052631578949</c:v>
                </c:pt>
                <c:pt idx="8">
                  <c:v>0.68421052631578949</c:v>
                </c:pt>
                <c:pt idx="9">
                  <c:v>0.68421052631578949</c:v>
                </c:pt>
                <c:pt idx="10">
                  <c:v>0.78947368421052633</c:v>
                </c:pt>
                <c:pt idx="11">
                  <c:v>0.78947368421052633</c:v>
                </c:pt>
                <c:pt idx="12">
                  <c:v>0.63157894736842102</c:v>
                </c:pt>
                <c:pt idx="13">
                  <c:v>0.63157894736842102</c:v>
                </c:pt>
                <c:pt idx="14">
                  <c:v>0.68421052631578949</c:v>
                </c:pt>
                <c:pt idx="15">
                  <c:v>0.84210526315789469</c:v>
                </c:pt>
                <c:pt idx="16">
                  <c:v>0.84210526315789469</c:v>
                </c:pt>
                <c:pt idx="17">
                  <c:v>0.73684210526315785</c:v>
                </c:pt>
                <c:pt idx="18">
                  <c:v>0.68421052631578949</c:v>
                </c:pt>
                <c:pt idx="19">
                  <c:v>0.68421052631578949</c:v>
                </c:pt>
                <c:pt idx="20">
                  <c:v>0.78947368421052633</c:v>
                </c:pt>
              </c:numCache>
            </c:numRef>
          </c:val>
          <c:smooth val="0"/>
          <c:extLst>
            <c:ext xmlns:c16="http://schemas.microsoft.com/office/drawing/2014/chart" uri="{C3380CC4-5D6E-409C-BE32-E72D297353CC}">
              <c16:uniqueId val="{00000003-E970-704A-BA87-E27586421AA5}"/>
            </c:ext>
          </c:extLst>
        </c:ser>
        <c:ser>
          <c:idx val="4"/>
          <c:order val="4"/>
          <c:tx>
            <c:strRef>
              <c:f>IDEA!$G$1</c:f>
              <c:strCache>
                <c:ptCount val="1"/>
                <c:pt idx="0">
                  <c:v>v_41_05</c:v>
                </c:pt>
              </c:strCache>
            </c:strRef>
          </c:tx>
          <c:spPr>
            <a:ln w="28575" cap="rnd">
              <a:solidFill>
                <a:schemeClr val="accent5"/>
              </a:solidFill>
              <a:round/>
            </a:ln>
            <a:effectLst/>
          </c:spPr>
          <c:marker>
            <c:symbol val="none"/>
          </c:marker>
          <c:cat>
            <c:numRef>
              <c:f>IDEA!$A$2:$A$22</c:f>
              <c:numCache>
                <c:formatCode>General</c:formatCode>
                <c:ptCount val="2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numCache>
            </c:numRef>
          </c:cat>
          <c:val>
            <c:numRef>
              <c:f>IDEA!$G$2:$G$22</c:f>
              <c:numCache>
                <c:formatCode>0.00</c:formatCode>
                <c:ptCount val="21"/>
                <c:pt idx="0">
                  <c:v>0.59722222222222221</c:v>
                </c:pt>
                <c:pt idx="1">
                  <c:v>0.66666666666666663</c:v>
                </c:pt>
                <c:pt idx="2">
                  <c:v>0.61111111111111105</c:v>
                </c:pt>
                <c:pt idx="3">
                  <c:v>0.5</c:v>
                </c:pt>
                <c:pt idx="4">
                  <c:v>0.5</c:v>
                </c:pt>
                <c:pt idx="5">
                  <c:v>0.4861111111111111</c:v>
                </c:pt>
                <c:pt idx="6">
                  <c:v>0.41666666666666669</c:v>
                </c:pt>
                <c:pt idx="7">
                  <c:v>0.41666666666666669</c:v>
                </c:pt>
                <c:pt idx="8">
                  <c:v>0.40972222222222227</c:v>
                </c:pt>
                <c:pt idx="9">
                  <c:v>0.41666666666666669</c:v>
                </c:pt>
                <c:pt idx="10">
                  <c:v>0.41666666666666669</c:v>
                </c:pt>
                <c:pt idx="11">
                  <c:v>0.41666666666666669</c:v>
                </c:pt>
                <c:pt idx="12">
                  <c:v>0.41666666666666669</c:v>
                </c:pt>
                <c:pt idx="13">
                  <c:v>0.41666666666666669</c:v>
                </c:pt>
                <c:pt idx="14">
                  <c:v>0.41666666666666669</c:v>
                </c:pt>
                <c:pt idx="15">
                  <c:v>0.41666666666666669</c:v>
                </c:pt>
                <c:pt idx="16">
                  <c:v>0.41666666666666669</c:v>
                </c:pt>
                <c:pt idx="17">
                  <c:v>0.41666666666666669</c:v>
                </c:pt>
                <c:pt idx="18">
                  <c:v>0.41666666666666669</c:v>
                </c:pt>
                <c:pt idx="19">
                  <c:v>0.41666666666666669</c:v>
                </c:pt>
                <c:pt idx="20">
                  <c:v>0.41666666666666669</c:v>
                </c:pt>
              </c:numCache>
            </c:numRef>
          </c:val>
          <c:smooth val="0"/>
          <c:extLst>
            <c:ext xmlns:c16="http://schemas.microsoft.com/office/drawing/2014/chart" uri="{C3380CC4-5D6E-409C-BE32-E72D297353CC}">
              <c16:uniqueId val="{00000004-E970-704A-BA87-E27586421AA5}"/>
            </c:ext>
          </c:extLst>
        </c:ser>
        <c:dLbls>
          <c:showLegendKey val="0"/>
          <c:showVal val="0"/>
          <c:showCatName val="0"/>
          <c:showSerName val="0"/>
          <c:showPercent val="0"/>
          <c:showBubbleSize val="0"/>
        </c:dLbls>
        <c:smooth val="0"/>
        <c:axId val="1424747519"/>
        <c:axId val="1424749151"/>
      </c:lineChart>
      <c:catAx>
        <c:axId val="14247475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424749151"/>
        <c:crosses val="autoZero"/>
        <c:auto val="1"/>
        <c:lblAlgn val="ctr"/>
        <c:lblOffset val="100"/>
        <c:noMultiLvlLbl val="0"/>
      </c:catAx>
      <c:valAx>
        <c:axId val="1424749151"/>
        <c:scaling>
          <c:orientation val="minMax"/>
          <c:min val="0.4"/>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42474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400" b="0" i="0" baseline="0">
                <a:effectLst/>
              </a:rPr>
              <a:t>IDEA Global State of Democracy: Absence of corruption</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en-US" sz="1400" b="0" i="0" baseline="0">
                <a:effectLst/>
              </a:rPr>
              <a:t>(EU4 average)</a:t>
            </a:r>
            <a:endParaRPr lang="en-US" sz="140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it-IT"/>
        </a:p>
      </c:txPr>
    </c:title>
    <c:autoTitleDeleted val="0"/>
    <c:plotArea>
      <c:layout/>
      <c:lineChart>
        <c:grouping val="standard"/>
        <c:varyColors val="0"/>
        <c:ser>
          <c:idx val="0"/>
          <c:order val="0"/>
          <c:tx>
            <c:strRef>
              <c:f>'IDEA EU4'!$Z$1:$Z$2</c:f>
              <c:strCache>
                <c:ptCount val="2"/>
                <c:pt idx="0">
                  <c:v>Avg</c:v>
                </c:pt>
              </c:strCache>
            </c:strRef>
          </c:tx>
          <c:spPr>
            <a:ln w="28575" cap="rnd">
              <a:solidFill>
                <a:schemeClr val="accent1"/>
              </a:solidFill>
              <a:round/>
            </a:ln>
            <a:effectLst/>
          </c:spPr>
          <c:marker>
            <c:symbol val="none"/>
          </c:marker>
          <c:cat>
            <c:numRef>
              <c:f>'IDEA EU4'!$A$3:$A$23</c:f>
              <c:numCache>
                <c:formatCode>General</c:formatCode>
                <c:ptCount val="2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numCache>
            </c:numRef>
          </c:cat>
          <c:val>
            <c:numRef>
              <c:f>'IDEA EU4'!$Z$3:$Z$23</c:f>
              <c:numCache>
                <c:formatCode>0.00</c:formatCode>
                <c:ptCount val="21"/>
                <c:pt idx="0">
                  <c:v>0.81301404616498996</c:v>
                </c:pt>
                <c:pt idx="1">
                  <c:v>0.81470008507364111</c:v>
                </c:pt>
                <c:pt idx="2">
                  <c:v>0.82526635046878627</c:v>
                </c:pt>
                <c:pt idx="3">
                  <c:v>0.82035200554596766</c:v>
                </c:pt>
                <c:pt idx="4">
                  <c:v>0.82651888364688819</c:v>
                </c:pt>
                <c:pt idx="5">
                  <c:v>0.82389673192329793</c:v>
                </c:pt>
                <c:pt idx="6">
                  <c:v>0.82389673192329793</c:v>
                </c:pt>
                <c:pt idx="7">
                  <c:v>0.82389673192329793</c:v>
                </c:pt>
                <c:pt idx="8">
                  <c:v>0.82389673192329793</c:v>
                </c:pt>
                <c:pt idx="9">
                  <c:v>0.82498140514673035</c:v>
                </c:pt>
                <c:pt idx="10">
                  <c:v>0.82695954608367295</c:v>
                </c:pt>
                <c:pt idx="11">
                  <c:v>0.82819793448537715</c:v>
                </c:pt>
                <c:pt idx="12">
                  <c:v>0.82938707598717509</c:v>
                </c:pt>
                <c:pt idx="13">
                  <c:v>0.82938707598717509</c:v>
                </c:pt>
                <c:pt idx="14">
                  <c:v>0.82362580942791919</c:v>
                </c:pt>
                <c:pt idx="15">
                  <c:v>0.81971754514029471</c:v>
                </c:pt>
                <c:pt idx="16">
                  <c:v>0.81323124910006217</c:v>
                </c:pt>
                <c:pt idx="17">
                  <c:v>0.7969069844922696</c:v>
                </c:pt>
                <c:pt idx="18">
                  <c:v>0.79558812910646026</c:v>
                </c:pt>
                <c:pt idx="19">
                  <c:v>0.79261542526563822</c:v>
                </c:pt>
                <c:pt idx="20">
                  <c:v>0.79987479176017151</c:v>
                </c:pt>
              </c:numCache>
            </c:numRef>
          </c:val>
          <c:smooth val="0"/>
          <c:extLst>
            <c:ext xmlns:c16="http://schemas.microsoft.com/office/drawing/2014/chart" uri="{C3380CC4-5D6E-409C-BE32-E72D297353CC}">
              <c16:uniqueId val="{00000000-7817-E045-8699-EC12C8FE67B3}"/>
            </c:ext>
          </c:extLst>
        </c:ser>
        <c:dLbls>
          <c:showLegendKey val="0"/>
          <c:showVal val="0"/>
          <c:showCatName val="0"/>
          <c:showSerName val="0"/>
          <c:showPercent val="0"/>
          <c:showBubbleSize val="0"/>
        </c:dLbls>
        <c:smooth val="0"/>
        <c:axId val="1398531407"/>
        <c:axId val="1398378079"/>
      </c:lineChart>
      <c:catAx>
        <c:axId val="139853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398378079"/>
        <c:crosses val="autoZero"/>
        <c:auto val="1"/>
        <c:lblAlgn val="ctr"/>
        <c:lblOffset val="100"/>
        <c:noMultiLvlLbl val="0"/>
      </c:catAx>
      <c:valAx>
        <c:axId val="1398378079"/>
        <c:scaling>
          <c:orientation val="minMax"/>
          <c:max val="1"/>
          <c:min val="0.4"/>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39853140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10</xdr:col>
      <xdr:colOff>819150</xdr:colOff>
      <xdr:row>3</xdr:row>
      <xdr:rowOff>0</xdr:rowOff>
    </xdr:from>
    <xdr:to>
      <xdr:col>19</xdr:col>
      <xdr:colOff>0</xdr:colOff>
      <xdr:row>27</xdr:row>
      <xdr:rowOff>0</xdr:rowOff>
    </xdr:to>
    <xdr:graphicFrame macro="">
      <xdr:nvGraphicFramePr>
        <xdr:cNvPr id="2" name="Chart 1">
          <a:extLst>
            <a:ext uri="{FF2B5EF4-FFF2-40B4-BE49-F238E27FC236}">
              <a16:creationId xmlns:a16="http://schemas.microsoft.com/office/drawing/2014/main" id="{99689D75-3F2D-614A-AF87-D2494ABD42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25</xdr:row>
      <xdr:rowOff>0</xdr:rowOff>
    </xdr:from>
    <xdr:to>
      <xdr:col>17</xdr:col>
      <xdr:colOff>0</xdr:colOff>
      <xdr:row>46</xdr:row>
      <xdr:rowOff>12700</xdr:rowOff>
    </xdr:to>
    <xdr:graphicFrame macro="">
      <xdr:nvGraphicFramePr>
        <xdr:cNvPr id="2" name="Chart 1">
          <a:extLst>
            <a:ext uri="{FF2B5EF4-FFF2-40B4-BE49-F238E27FC236}">
              <a16:creationId xmlns:a16="http://schemas.microsoft.com/office/drawing/2014/main" id="{FE424DC4-0E74-744C-BAF7-6D331B7067C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xdr:row>
      <xdr:rowOff>0</xdr:rowOff>
    </xdr:from>
    <xdr:to>
      <xdr:col>17</xdr:col>
      <xdr:colOff>0</xdr:colOff>
      <xdr:row>23</xdr:row>
      <xdr:rowOff>0</xdr:rowOff>
    </xdr:to>
    <xdr:graphicFrame macro="">
      <xdr:nvGraphicFramePr>
        <xdr:cNvPr id="3" name="Chart 2">
          <a:extLst>
            <a:ext uri="{FF2B5EF4-FFF2-40B4-BE49-F238E27FC236}">
              <a16:creationId xmlns:a16="http://schemas.microsoft.com/office/drawing/2014/main" id="{4456D3F4-9F5F-1A4E-B057-F146869800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819150</xdr:colOff>
      <xdr:row>11</xdr:row>
      <xdr:rowOff>0</xdr:rowOff>
    </xdr:from>
    <xdr:to>
      <xdr:col>15</xdr:col>
      <xdr:colOff>0</xdr:colOff>
      <xdr:row>32</xdr:row>
      <xdr:rowOff>0</xdr:rowOff>
    </xdr:to>
    <xdr:graphicFrame macro="">
      <xdr:nvGraphicFramePr>
        <xdr:cNvPr id="6" name="Chart 5">
          <a:extLst>
            <a:ext uri="{FF2B5EF4-FFF2-40B4-BE49-F238E27FC236}">
              <a16:creationId xmlns:a16="http://schemas.microsoft.com/office/drawing/2014/main" id="{02441AE5-A5BE-C545-A940-3D63D7AB3D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819150</xdr:colOff>
      <xdr:row>28</xdr:row>
      <xdr:rowOff>196850</xdr:rowOff>
    </xdr:from>
    <xdr:to>
      <xdr:col>9</xdr:col>
      <xdr:colOff>0</xdr:colOff>
      <xdr:row>50</xdr:row>
      <xdr:rowOff>0</xdr:rowOff>
    </xdr:to>
    <xdr:graphicFrame macro="">
      <xdr:nvGraphicFramePr>
        <xdr:cNvPr id="2" name="Chart 1">
          <a:extLst>
            <a:ext uri="{FF2B5EF4-FFF2-40B4-BE49-F238E27FC236}">
              <a16:creationId xmlns:a16="http://schemas.microsoft.com/office/drawing/2014/main" id="{71929976-FD6C-7A43-B2D5-B946006DEC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xdr:row>
      <xdr:rowOff>196850</xdr:rowOff>
    </xdr:from>
    <xdr:to>
      <xdr:col>18</xdr:col>
      <xdr:colOff>0</xdr:colOff>
      <xdr:row>23</xdr:row>
      <xdr:rowOff>12700</xdr:rowOff>
    </xdr:to>
    <xdr:graphicFrame macro="">
      <xdr:nvGraphicFramePr>
        <xdr:cNvPr id="3" name="Chart 2">
          <a:extLst>
            <a:ext uri="{FF2B5EF4-FFF2-40B4-BE49-F238E27FC236}">
              <a16:creationId xmlns:a16="http://schemas.microsoft.com/office/drawing/2014/main" id="{2208A2DC-FD41-3146-AAB7-4C71342B12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139700</xdr:colOff>
      <xdr:row>18</xdr:row>
      <xdr:rowOff>152400</xdr:rowOff>
    </xdr:from>
    <xdr:to>
      <xdr:col>16</xdr:col>
      <xdr:colOff>139700</xdr:colOff>
      <xdr:row>39</xdr:row>
      <xdr:rowOff>165100</xdr:rowOff>
    </xdr:to>
    <xdr:graphicFrame macro="">
      <xdr:nvGraphicFramePr>
        <xdr:cNvPr id="2" name="Chart 1">
          <a:extLst>
            <a:ext uri="{FF2B5EF4-FFF2-40B4-BE49-F238E27FC236}">
              <a16:creationId xmlns:a16="http://schemas.microsoft.com/office/drawing/2014/main" id="{E689BD8A-2FF5-134A-A4D3-7F11A0887F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12700</xdr:colOff>
      <xdr:row>3</xdr:row>
      <xdr:rowOff>69850</xdr:rowOff>
    </xdr:from>
    <xdr:to>
      <xdr:col>26</xdr:col>
      <xdr:colOff>12700</xdr:colOff>
      <xdr:row>24</xdr:row>
      <xdr:rowOff>88900</xdr:rowOff>
    </xdr:to>
    <xdr:graphicFrame macro="">
      <xdr:nvGraphicFramePr>
        <xdr:cNvPr id="3" name="Chart 2">
          <a:extLst>
            <a:ext uri="{FF2B5EF4-FFF2-40B4-BE49-F238E27FC236}">
              <a16:creationId xmlns:a16="http://schemas.microsoft.com/office/drawing/2014/main" id="{2A531152-5B7E-9742-99DB-2AA0741C04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127000</xdr:colOff>
      <xdr:row>24</xdr:row>
      <xdr:rowOff>76200</xdr:rowOff>
    </xdr:from>
    <xdr:to>
      <xdr:col>16</xdr:col>
      <xdr:colOff>127000</xdr:colOff>
      <xdr:row>45</xdr:row>
      <xdr:rowOff>88900</xdr:rowOff>
    </xdr:to>
    <xdr:graphicFrame macro="">
      <xdr:nvGraphicFramePr>
        <xdr:cNvPr id="2" name="Chart 1">
          <a:extLst>
            <a:ext uri="{FF2B5EF4-FFF2-40B4-BE49-F238E27FC236}">
              <a16:creationId xmlns:a16="http://schemas.microsoft.com/office/drawing/2014/main" id="{0B7A4E43-8F35-614B-9680-3946AEDADB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0</xdr:colOff>
      <xdr:row>24</xdr:row>
      <xdr:rowOff>0</xdr:rowOff>
    </xdr:from>
    <xdr:to>
      <xdr:col>25</xdr:col>
      <xdr:colOff>12700</xdr:colOff>
      <xdr:row>45</xdr:row>
      <xdr:rowOff>0</xdr:rowOff>
    </xdr:to>
    <xdr:graphicFrame macro="">
      <xdr:nvGraphicFramePr>
        <xdr:cNvPr id="3" name="Chart 2">
          <a:extLst>
            <a:ext uri="{FF2B5EF4-FFF2-40B4-BE49-F238E27FC236}">
              <a16:creationId xmlns:a16="http://schemas.microsoft.com/office/drawing/2014/main" id="{6ED35D9B-984B-2D42-A791-2E6D021276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23</xdr:row>
      <xdr:rowOff>196850</xdr:rowOff>
    </xdr:from>
    <xdr:to>
      <xdr:col>8</xdr:col>
      <xdr:colOff>0</xdr:colOff>
      <xdr:row>45</xdr:row>
      <xdr:rowOff>0</xdr:rowOff>
    </xdr:to>
    <xdr:graphicFrame macro="">
      <xdr:nvGraphicFramePr>
        <xdr:cNvPr id="4" name="Chart 3">
          <a:extLst>
            <a:ext uri="{FF2B5EF4-FFF2-40B4-BE49-F238E27FC236}">
              <a16:creationId xmlns:a16="http://schemas.microsoft.com/office/drawing/2014/main" id="{94AA2D73-771B-9F44-AA73-373BAEF18E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hyperlink" Target="applewebdata://27F51A16-7EC5-4127-BBBC-CD1697FC11CE/" TargetMode="External"/><Relationship Id="rId2" Type="http://schemas.openxmlformats.org/officeDocument/2006/relationships/hyperlink" Target="applewebdata://27F51A16-7EC5-4127-BBBC-CD1697FC11CE/" TargetMode="External"/><Relationship Id="rId1" Type="http://schemas.openxmlformats.org/officeDocument/2006/relationships/hyperlink" Target="applewebdata://27F51A16-7EC5-4127-BBBC-CD1697FC11CE/" TargetMode="External"/><Relationship Id="rId6" Type="http://schemas.openxmlformats.org/officeDocument/2006/relationships/hyperlink" Target="applewebdata://27F51A16-7EC5-4127-BBBC-CD1697FC11CE/" TargetMode="External"/><Relationship Id="rId5" Type="http://schemas.openxmlformats.org/officeDocument/2006/relationships/hyperlink" Target="applewebdata://27F51A16-7EC5-4127-BBBC-CD1697FC11CE/" TargetMode="External"/><Relationship Id="rId4" Type="http://schemas.openxmlformats.org/officeDocument/2006/relationships/hyperlink" Target="applewebdata://27F51A16-7EC5-4127-BBBC-CD1697FC11CE/"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applewebdata://27F51A16-7EC5-4127-BBBC-CD1697FC11CE/" TargetMode="External"/><Relationship Id="rId2" Type="http://schemas.openxmlformats.org/officeDocument/2006/relationships/hyperlink" Target="applewebdata://27F51A16-7EC5-4127-BBBC-CD1697FC11CE/" TargetMode="External"/><Relationship Id="rId1" Type="http://schemas.openxmlformats.org/officeDocument/2006/relationships/hyperlink" Target="applewebdata://27F51A16-7EC5-4127-BBBC-CD1697FC11CE/" TargetMode="External"/><Relationship Id="rId6" Type="http://schemas.openxmlformats.org/officeDocument/2006/relationships/hyperlink" Target="applewebdata://27F51A16-7EC5-4127-BBBC-CD1697FC11CE/" TargetMode="External"/><Relationship Id="rId5" Type="http://schemas.openxmlformats.org/officeDocument/2006/relationships/hyperlink" Target="applewebdata://27F51A16-7EC5-4127-BBBC-CD1697FC11CE/" TargetMode="External"/><Relationship Id="rId4" Type="http://schemas.openxmlformats.org/officeDocument/2006/relationships/hyperlink" Target="applewebdata://27F51A16-7EC5-4127-BBBC-CD1697FC11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B7587-243B-4C42-BF75-B8BA610E5778}">
  <dimension ref="A1:Q35"/>
  <sheetViews>
    <sheetView workbookViewId="0">
      <selection activeCell="C23" sqref="C23"/>
    </sheetView>
  </sheetViews>
  <sheetFormatPr defaultColWidth="11" defaultRowHeight="15.75"/>
  <sheetData>
    <row r="1" spans="1:7">
      <c r="A1" t="s">
        <v>6</v>
      </c>
      <c r="B1" s="1" t="s">
        <v>0</v>
      </c>
      <c r="C1" s="2" t="s">
        <v>1</v>
      </c>
      <c r="D1" s="2" t="s">
        <v>2</v>
      </c>
      <c r="E1" s="2" t="s">
        <v>3</v>
      </c>
      <c r="F1" s="2" t="s">
        <v>4</v>
      </c>
      <c r="G1" s="3" t="s">
        <v>5</v>
      </c>
    </row>
    <row r="2" spans="1:7">
      <c r="A2">
        <v>1996</v>
      </c>
      <c r="B2" s="4">
        <v>0.40784758329391479</v>
      </c>
      <c r="C2" s="4">
        <v>0.21032509207725525</v>
      </c>
      <c r="D2" s="4">
        <v>6</v>
      </c>
      <c r="E2" s="4">
        <v>67.204299926757813</v>
      </c>
      <c r="F2" s="4">
        <v>59.139785766601563</v>
      </c>
      <c r="G2" s="5">
        <v>76.344085693359375</v>
      </c>
    </row>
    <row r="3" spans="1:7">
      <c r="A3">
        <v>1998</v>
      </c>
      <c r="B3" s="4">
        <v>0.51784974336624146</v>
      </c>
      <c r="C3" s="4">
        <v>0.1922178715467453</v>
      </c>
      <c r="D3" s="4">
        <v>6</v>
      </c>
      <c r="E3" s="4">
        <v>70.618553161621094</v>
      </c>
      <c r="F3" s="4">
        <v>63.402061462402344</v>
      </c>
      <c r="G3" s="5">
        <v>79.381446838378906</v>
      </c>
    </row>
    <row r="4" spans="1:7">
      <c r="A4">
        <v>2000</v>
      </c>
      <c r="B4" s="4">
        <v>0.72915732860565186</v>
      </c>
      <c r="C4" s="4">
        <v>0.20456460118293762</v>
      </c>
      <c r="D4" s="4">
        <v>6</v>
      </c>
      <c r="E4" s="4">
        <v>77.157363891601563</v>
      </c>
      <c r="F4" s="4">
        <v>69.035530090332031</v>
      </c>
      <c r="G4" s="5">
        <v>84.263961791992188</v>
      </c>
    </row>
    <row r="5" spans="1:7">
      <c r="A5">
        <v>2002</v>
      </c>
      <c r="B5" s="4">
        <v>0.5468297004699707</v>
      </c>
      <c r="C5" s="4">
        <v>0.18286603689193726</v>
      </c>
      <c r="D5" s="4">
        <v>6</v>
      </c>
      <c r="E5" s="4">
        <v>73.232322692871094</v>
      </c>
      <c r="F5" s="4">
        <v>63.636363983154297</v>
      </c>
      <c r="G5" s="5">
        <v>79.292930603027344</v>
      </c>
    </row>
    <row r="6" spans="1:7">
      <c r="A6">
        <v>2003</v>
      </c>
      <c r="B6" s="4">
        <v>0.51242297887802124</v>
      </c>
      <c r="C6" s="4">
        <v>0.18636950850486755</v>
      </c>
      <c r="D6" s="4">
        <v>6</v>
      </c>
      <c r="E6" s="4">
        <v>72.727272033691406</v>
      </c>
      <c r="F6" s="4">
        <v>62.121212005615234</v>
      </c>
      <c r="G6" s="5">
        <v>77.272727966308594</v>
      </c>
    </row>
    <row r="7" spans="1:7">
      <c r="A7">
        <v>2004</v>
      </c>
      <c r="B7" s="4">
        <v>0.37570247054100037</v>
      </c>
      <c r="C7" s="4">
        <v>0.17296634614467621</v>
      </c>
      <c r="D7" s="4">
        <v>7</v>
      </c>
      <c r="E7" s="4">
        <v>66.341461181640625</v>
      </c>
      <c r="F7" s="4">
        <v>57.073169708251953</v>
      </c>
      <c r="G7" s="5">
        <v>74.146339416503906</v>
      </c>
    </row>
    <row r="8" spans="1:7">
      <c r="A8">
        <v>2005</v>
      </c>
      <c r="B8" s="4">
        <v>0.41052451729774475</v>
      </c>
      <c r="C8" s="4">
        <v>0.16986632347106934</v>
      </c>
      <c r="D8" s="4">
        <v>7</v>
      </c>
      <c r="E8" s="4">
        <v>67.317070007324219</v>
      </c>
      <c r="F8" s="4">
        <v>58.048782348632813</v>
      </c>
      <c r="G8" s="5">
        <v>73.170730590820313</v>
      </c>
    </row>
    <row r="9" spans="1:7">
      <c r="A9">
        <v>2006</v>
      </c>
      <c r="B9" s="4">
        <v>0.48380455374717712</v>
      </c>
      <c r="C9" s="4">
        <v>0.16012462973594666</v>
      </c>
      <c r="D9" s="4">
        <v>9</v>
      </c>
      <c r="E9" s="4">
        <v>71.219512939453125</v>
      </c>
      <c r="F9" s="4">
        <v>61.951217651367188</v>
      </c>
      <c r="G9" s="5">
        <v>74.146339416503906</v>
      </c>
    </row>
    <row r="10" spans="1:7">
      <c r="A10">
        <v>2007</v>
      </c>
      <c r="B10" s="4">
        <v>0.3368244469165802</v>
      </c>
      <c r="C10" s="4">
        <v>0.16928613185882568</v>
      </c>
      <c r="D10" s="4">
        <v>9</v>
      </c>
      <c r="E10" s="4">
        <v>67.475730895996094</v>
      </c>
      <c r="F10" s="4">
        <v>58.252426147460938</v>
      </c>
      <c r="G10" s="5">
        <v>72.815536499023438</v>
      </c>
    </row>
    <row r="11" spans="1:7">
      <c r="A11">
        <v>2008</v>
      </c>
      <c r="B11" s="4">
        <v>0.27014091610908508</v>
      </c>
      <c r="C11" s="4">
        <v>0.16654057800769806</v>
      </c>
      <c r="D11" s="4">
        <v>9</v>
      </c>
      <c r="E11" s="4">
        <v>64.077667236328125</v>
      </c>
      <c r="F11" s="4">
        <v>58.737865447998047</v>
      </c>
      <c r="G11" s="5">
        <v>72.815536499023438</v>
      </c>
    </row>
    <row r="12" spans="1:7">
      <c r="A12">
        <v>2009</v>
      </c>
      <c r="B12" s="4">
        <v>0.19906073808670044</v>
      </c>
      <c r="C12" s="4">
        <v>0.17055954039096832</v>
      </c>
      <c r="D12" s="4">
        <v>9</v>
      </c>
      <c r="E12" s="4">
        <v>64.114830017089844</v>
      </c>
      <c r="F12" s="4">
        <v>55.980861663818359</v>
      </c>
      <c r="G12" s="5">
        <v>70.813400268554688</v>
      </c>
    </row>
    <row r="13" spans="1:7">
      <c r="A13">
        <v>2010</v>
      </c>
      <c r="B13" s="4">
        <v>0.1269228607416153</v>
      </c>
      <c r="C13" s="4">
        <v>0.17093430459499359</v>
      </c>
      <c r="D13" s="4">
        <v>11</v>
      </c>
      <c r="E13" s="4">
        <v>61.904762268066406</v>
      </c>
      <c r="F13" s="4">
        <v>53.809524536132813</v>
      </c>
      <c r="G13" s="5">
        <v>69.047622680664063</v>
      </c>
    </row>
    <row r="14" spans="1:7">
      <c r="A14">
        <v>2011</v>
      </c>
      <c r="B14" s="4">
        <v>0.18186390399932861</v>
      </c>
      <c r="C14" s="4">
        <v>0.15816015005111694</v>
      </c>
      <c r="D14" s="4">
        <v>12</v>
      </c>
      <c r="E14" s="4">
        <v>63.507110595703125</v>
      </c>
      <c r="F14" s="4">
        <v>55.924171447753906</v>
      </c>
      <c r="G14" s="5">
        <v>70.616111755371094</v>
      </c>
    </row>
    <row r="15" spans="1:7">
      <c r="A15">
        <v>2012</v>
      </c>
      <c r="B15" s="4">
        <v>6.6174991428852081E-2</v>
      </c>
      <c r="C15" s="4">
        <v>0.14616544544696808</v>
      </c>
      <c r="D15" s="4">
        <v>12</v>
      </c>
      <c r="E15" s="4">
        <v>60.1895751953125</v>
      </c>
      <c r="F15" s="4">
        <v>53.080570220947266</v>
      </c>
      <c r="G15" s="5">
        <v>65.402847290039063</v>
      </c>
    </row>
    <row r="16" spans="1:7">
      <c r="A16">
        <v>2013</v>
      </c>
      <c r="B16" s="4">
        <v>5.1635660231113434E-2</v>
      </c>
      <c r="C16" s="4">
        <v>0.14544239640235901</v>
      </c>
      <c r="D16" s="4">
        <v>11</v>
      </c>
      <c r="E16" s="4">
        <v>59.715641021728516</v>
      </c>
      <c r="F16" s="4">
        <v>53.080570220947266</v>
      </c>
      <c r="G16" s="5">
        <v>64.454978942871094</v>
      </c>
    </row>
    <row r="17" spans="1:7">
      <c r="A17">
        <v>2014</v>
      </c>
      <c r="B17" s="4">
        <v>-2.9641563072800636E-2</v>
      </c>
      <c r="C17" s="4">
        <v>0.14045059680938721</v>
      </c>
      <c r="D17" s="4">
        <v>10</v>
      </c>
      <c r="E17" s="4">
        <v>56.25</v>
      </c>
      <c r="F17" s="4">
        <v>50</v>
      </c>
      <c r="G17" s="5">
        <v>61.538459777832031</v>
      </c>
    </row>
    <row r="18" spans="1:7">
      <c r="A18">
        <v>2015</v>
      </c>
      <c r="B18" s="4">
        <v>1.6264148056507111E-2</v>
      </c>
      <c r="C18" s="4">
        <v>0.1434483677148819</v>
      </c>
      <c r="D18" s="4">
        <v>10</v>
      </c>
      <c r="E18" s="4">
        <v>57.692306518554688</v>
      </c>
      <c r="F18" s="4">
        <v>52.403846740722656</v>
      </c>
      <c r="G18" s="5">
        <v>63.942306518554688</v>
      </c>
    </row>
    <row r="19" spans="1:7">
      <c r="A19">
        <v>2016</v>
      </c>
      <c r="B19" s="4">
        <v>8.440680056810379E-2</v>
      </c>
      <c r="C19" s="4">
        <v>0.14768996834754944</v>
      </c>
      <c r="D19" s="4">
        <v>10</v>
      </c>
      <c r="E19" s="4">
        <v>59.615383148193359</v>
      </c>
      <c r="F19" s="4">
        <v>51.442306518554688</v>
      </c>
      <c r="G19" s="5">
        <v>65.384613037109375</v>
      </c>
    </row>
    <row r="20" spans="1:7">
      <c r="B20" s="4"/>
      <c r="C20" s="4"/>
      <c r="D20" s="4"/>
      <c r="E20" s="4"/>
      <c r="F20" s="4"/>
      <c r="G20" s="27"/>
    </row>
    <row r="21" spans="1:7">
      <c r="B21" s="4">
        <f>AVERAGE(B2:B8)</f>
        <v>0.50004776035036358</v>
      </c>
      <c r="C21" s="4">
        <f>_xlfn.STDEV.S(B2:B8)</f>
        <v>0.12050368985640876</v>
      </c>
      <c r="D21" s="4"/>
      <c r="E21" s="4"/>
      <c r="F21" s="4"/>
      <c r="G21" s="27"/>
    </row>
    <row r="22" spans="1:7">
      <c r="B22" s="4">
        <f>AVERAGE(B9:B19)</f>
        <v>0.1624961324374784</v>
      </c>
      <c r="C22" s="4">
        <f>_xlfn.STDEV.S(B9:B19)</f>
        <v>0.15302314807011702</v>
      </c>
      <c r="D22" s="4"/>
      <c r="E22" s="4"/>
      <c r="F22" s="4"/>
      <c r="G22" s="27"/>
    </row>
    <row r="23" spans="1:7">
      <c r="B23" s="4"/>
      <c r="C23" s="4"/>
      <c r="D23" s="4"/>
      <c r="E23" s="4"/>
      <c r="F23" s="4"/>
      <c r="G23" s="27"/>
    </row>
    <row r="24" spans="1:7" ht="21">
      <c r="A24" s="6" t="s">
        <v>7</v>
      </c>
    </row>
    <row r="25" spans="1:7">
      <c r="A25" s="7" t="s">
        <v>8</v>
      </c>
    </row>
    <row r="26" spans="1:7">
      <c r="A26" s="7"/>
    </row>
    <row r="27" spans="1:7">
      <c r="A27" s="8" t="s">
        <v>9</v>
      </c>
    </row>
    <row r="28" spans="1:7">
      <c r="A28" s="9" t="s">
        <v>0</v>
      </c>
      <c r="B28" t="s">
        <v>10</v>
      </c>
    </row>
    <row r="29" spans="1:7">
      <c r="A29" s="9" t="s">
        <v>1</v>
      </c>
      <c r="B29" t="s">
        <v>11</v>
      </c>
    </row>
    <row r="30" spans="1:7">
      <c r="A30" s="9" t="s">
        <v>2</v>
      </c>
      <c r="B30" t="s">
        <v>12</v>
      </c>
    </row>
    <row r="31" spans="1:7">
      <c r="A31" s="9" t="s">
        <v>3</v>
      </c>
      <c r="B31" t="s">
        <v>13</v>
      </c>
    </row>
    <row r="32" spans="1:7">
      <c r="A32" s="9" t="s">
        <v>4</v>
      </c>
      <c r="B32" t="s">
        <v>14</v>
      </c>
    </row>
    <row r="33" spans="1:17">
      <c r="A33" s="9" t="s">
        <v>5</v>
      </c>
      <c r="B33" t="s">
        <v>15</v>
      </c>
    </row>
    <row r="35" spans="1:17">
      <c r="A35" s="28" t="s">
        <v>16</v>
      </c>
      <c r="B35" s="28"/>
      <c r="C35" s="28"/>
      <c r="D35" s="28"/>
      <c r="E35" s="28"/>
      <c r="F35" s="28"/>
      <c r="G35" s="28"/>
      <c r="H35" s="28"/>
      <c r="I35" s="28"/>
      <c r="J35" s="28"/>
      <c r="K35" s="28"/>
      <c r="L35" s="28"/>
      <c r="M35" s="28"/>
      <c r="N35" s="28"/>
      <c r="O35" s="28"/>
      <c r="P35" s="28"/>
      <c r="Q35" s="28"/>
    </row>
  </sheetData>
  <mergeCells count="1">
    <mergeCell ref="A35:Q3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221B3-F1FA-454B-8E09-9D433FD6E1A1}">
  <dimension ref="A1:F19"/>
  <sheetViews>
    <sheetView workbookViewId="0">
      <selection activeCell="R23" sqref="R23"/>
    </sheetView>
  </sheetViews>
  <sheetFormatPr defaultColWidth="11" defaultRowHeight="15.75"/>
  <sheetData>
    <row r="1" spans="1:6">
      <c r="A1" t="s">
        <v>6</v>
      </c>
      <c r="B1" t="s">
        <v>20</v>
      </c>
      <c r="C1" t="s">
        <v>21</v>
      </c>
      <c r="D1" t="s">
        <v>22</v>
      </c>
      <c r="E1" t="s">
        <v>23</v>
      </c>
      <c r="F1" t="s">
        <v>24</v>
      </c>
    </row>
    <row r="2" spans="1:6">
      <c r="A2">
        <v>1996</v>
      </c>
      <c r="B2" s="4">
        <v>1.2474092245101929</v>
      </c>
      <c r="C2" s="4">
        <v>1.1292111873626709</v>
      </c>
      <c r="D2" s="4">
        <v>1.9052168130874634</v>
      </c>
      <c r="E2" s="4">
        <v>1.9805189371109009</v>
      </c>
      <c r="F2" s="4">
        <f>AVERAGE(B2:E2)</f>
        <v>1.565589040517807</v>
      </c>
    </row>
    <row r="3" spans="1:6">
      <c r="A3">
        <v>1998</v>
      </c>
      <c r="B3" s="4">
        <v>1.3940225839614868</v>
      </c>
      <c r="C3" s="4">
        <v>1.3993446826934814</v>
      </c>
      <c r="D3" s="4">
        <v>2.0535125732421875</v>
      </c>
      <c r="E3" s="4">
        <v>2.1091256141662598</v>
      </c>
      <c r="F3" s="4">
        <f t="shared" ref="F3:F19" si="0">AVERAGE(B3:E3)</f>
        <v>1.7390013635158539</v>
      </c>
    </row>
    <row r="4" spans="1:6">
      <c r="A4">
        <v>2000</v>
      </c>
      <c r="B4" s="4">
        <v>1.3682568073272705</v>
      </c>
      <c r="C4" s="4">
        <v>1.3749935626983643</v>
      </c>
      <c r="D4" s="4">
        <v>1.8610644340515137</v>
      </c>
      <c r="E4" s="4">
        <v>2.1393082141876221</v>
      </c>
      <c r="F4" s="4">
        <f t="shared" si="0"/>
        <v>1.6859057545661926</v>
      </c>
    </row>
    <row r="5" spans="1:6">
      <c r="A5">
        <v>2002</v>
      </c>
      <c r="B5" s="4">
        <v>1.2283480167388916</v>
      </c>
      <c r="C5" s="4">
        <v>1.3560998439788818</v>
      </c>
      <c r="D5" s="4">
        <v>1.9394887685775757</v>
      </c>
      <c r="E5" s="4">
        <v>2.0556662082672119</v>
      </c>
      <c r="F5" s="4">
        <f t="shared" si="0"/>
        <v>1.6449007093906403</v>
      </c>
    </row>
    <row r="6" spans="1:6">
      <c r="A6">
        <v>2003</v>
      </c>
      <c r="B6" s="4">
        <v>1.3491437435150146</v>
      </c>
      <c r="C6" s="4">
        <v>1.3931171894073486</v>
      </c>
      <c r="D6" s="4">
        <v>1.9299579858779907</v>
      </c>
      <c r="E6" s="4">
        <v>2.0391831398010254</v>
      </c>
      <c r="F6" s="4">
        <f t="shared" si="0"/>
        <v>1.6778505146503448</v>
      </c>
    </row>
    <row r="7" spans="1:6">
      <c r="A7">
        <v>2004</v>
      </c>
      <c r="B7" s="4">
        <v>1.3304286003112793</v>
      </c>
      <c r="C7" s="4">
        <v>1.3565897941589355</v>
      </c>
      <c r="D7" s="4">
        <v>1.8620920181274414</v>
      </c>
      <c r="E7" s="4">
        <v>1.9333080053329468</v>
      </c>
      <c r="F7" s="4">
        <f t="shared" si="0"/>
        <v>1.6206046044826508</v>
      </c>
    </row>
    <row r="8" spans="1:6">
      <c r="A8">
        <v>2005</v>
      </c>
      <c r="B8" s="4">
        <v>1.3661848306655884</v>
      </c>
      <c r="C8" s="4">
        <v>1.3362090587615967</v>
      </c>
      <c r="D8" s="4">
        <v>1.8850127458572388</v>
      </c>
      <c r="E8" s="4">
        <v>1.9010790586471558</v>
      </c>
      <c r="F8" s="4">
        <f t="shared" si="0"/>
        <v>1.6221214234828949</v>
      </c>
    </row>
    <row r="9" spans="1:6">
      <c r="A9">
        <v>2006</v>
      </c>
      <c r="B9" s="4">
        <v>1.4637265205383301</v>
      </c>
      <c r="C9" s="4">
        <v>1.1857213973999023</v>
      </c>
      <c r="D9" s="4">
        <v>1.8030523061752319</v>
      </c>
      <c r="E9" s="4">
        <v>1.7923265695571899</v>
      </c>
      <c r="F9" s="4">
        <f t="shared" si="0"/>
        <v>1.5612066984176636</v>
      </c>
    </row>
    <row r="10" spans="1:6">
      <c r="A10">
        <v>2007</v>
      </c>
      <c r="B10" s="4">
        <v>1.4646081924438477</v>
      </c>
      <c r="C10" s="4">
        <v>1.0866430997848511</v>
      </c>
      <c r="D10" s="4">
        <v>1.7358403205871582</v>
      </c>
      <c r="E10" s="4">
        <v>1.7422080039978027</v>
      </c>
      <c r="F10" s="4">
        <f t="shared" si="0"/>
        <v>1.5073249042034149</v>
      </c>
    </row>
    <row r="11" spans="1:6">
      <c r="A11">
        <v>2008</v>
      </c>
      <c r="B11" s="4">
        <v>1.4074280261993408</v>
      </c>
      <c r="C11" s="4">
        <v>1.1902260780334473</v>
      </c>
      <c r="D11" s="4">
        <v>1.7598128318786621</v>
      </c>
      <c r="E11" s="4">
        <v>1.682486891746521</v>
      </c>
      <c r="F11" s="4">
        <f t="shared" si="0"/>
        <v>1.5099884569644928</v>
      </c>
    </row>
    <row r="12" spans="1:6">
      <c r="A12">
        <v>2009</v>
      </c>
      <c r="B12" s="4">
        <v>1.4382420778274536</v>
      </c>
      <c r="C12" s="4">
        <v>1.0621997117996216</v>
      </c>
      <c r="D12" s="4">
        <v>1.7552579641342163</v>
      </c>
      <c r="E12" s="4">
        <v>1.6327271461486816</v>
      </c>
      <c r="F12" s="4">
        <f t="shared" si="0"/>
        <v>1.4721067249774933</v>
      </c>
    </row>
    <row r="13" spans="1:6">
      <c r="A13">
        <v>2010</v>
      </c>
      <c r="B13" s="4">
        <v>1.4663795232772827</v>
      </c>
      <c r="C13" s="4">
        <v>1.0843544006347656</v>
      </c>
      <c r="D13" s="4">
        <v>1.7762699127197266</v>
      </c>
      <c r="E13" s="4">
        <v>1.6048269271850586</v>
      </c>
      <c r="F13" s="4">
        <f t="shared" si="0"/>
        <v>1.4829576909542084</v>
      </c>
    </row>
    <row r="14" spans="1:6">
      <c r="A14">
        <v>2011</v>
      </c>
      <c r="B14" s="4">
        <v>1.5323935747146606</v>
      </c>
      <c r="C14" s="4">
        <v>1.1041237115859985</v>
      </c>
      <c r="D14" s="4">
        <v>1.7432729005813599</v>
      </c>
      <c r="E14" s="4">
        <v>1.6160910129547119</v>
      </c>
      <c r="F14" s="4">
        <f t="shared" si="0"/>
        <v>1.4989702999591827</v>
      </c>
    </row>
    <row r="15" spans="1:6">
      <c r="A15">
        <v>2012</v>
      </c>
      <c r="B15" s="4">
        <v>1.4557881355285645</v>
      </c>
      <c r="C15" s="4">
        <v>1.1282258033752441</v>
      </c>
      <c r="D15" s="4">
        <v>1.8295770883560181</v>
      </c>
      <c r="E15" s="4">
        <v>1.6741527318954468</v>
      </c>
      <c r="F15" s="4">
        <f t="shared" si="0"/>
        <v>1.5219359397888184</v>
      </c>
    </row>
    <row r="16" spans="1:6">
      <c r="A16">
        <v>2013</v>
      </c>
      <c r="B16" s="4">
        <v>1.3295761346817017</v>
      </c>
      <c r="C16" s="4">
        <v>0.90309250354766846</v>
      </c>
      <c r="D16" s="4">
        <v>1.8138107061386108</v>
      </c>
      <c r="E16" s="4">
        <v>1.6991351842880249</v>
      </c>
      <c r="F16" s="4">
        <f t="shared" si="0"/>
        <v>1.4364036321640015</v>
      </c>
    </row>
    <row r="17" spans="1:6">
      <c r="A17">
        <v>2014</v>
      </c>
      <c r="B17" s="4">
        <v>1.3146970272064209</v>
      </c>
      <c r="C17" s="4">
        <v>0.62984174489974976</v>
      </c>
      <c r="D17" s="4">
        <v>1.8383797407150269</v>
      </c>
      <c r="E17" s="4">
        <v>1.7384775876998901</v>
      </c>
      <c r="F17" s="4">
        <f t="shared" si="0"/>
        <v>1.3803490251302719</v>
      </c>
    </row>
    <row r="18" spans="1:6">
      <c r="A18">
        <v>2015</v>
      </c>
      <c r="B18" s="4">
        <v>1.3056656122207642</v>
      </c>
      <c r="C18" s="4">
        <v>0.58390021324157715</v>
      </c>
      <c r="D18" s="4">
        <v>1.8378884792327881</v>
      </c>
      <c r="E18" s="4">
        <v>1.8763710260391235</v>
      </c>
      <c r="F18" s="4">
        <f t="shared" si="0"/>
        <v>1.4009563326835632</v>
      </c>
    </row>
    <row r="19" spans="1:6">
      <c r="A19">
        <v>2016</v>
      </c>
      <c r="B19" s="4">
        <v>1.400143027305603</v>
      </c>
      <c r="C19" s="4">
        <v>0.51563054323196411</v>
      </c>
      <c r="D19" s="4">
        <v>1.843417763710022</v>
      </c>
      <c r="E19" s="4">
        <v>1.8989766836166382</v>
      </c>
      <c r="F19" s="4">
        <f t="shared" si="0"/>
        <v>1.4145420044660568</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46852-4ED8-744D-85D0-D54F23F344FA}">
  <dimension ref="A1:E25"/>
  <sheetViews>
    <sheetView workbookViewId="0">
      <selection activeCell="E26" sqref="E26"/>
    </sheetView>
  </sheetViews>
  <sheetFormatPr defaultColWidth="11" defaultRowHeight="15.75"/>
  <sheetData>
    <row r="1" spans="1:4">
      <c r="A1" t="s">
        <v>6</v>
      </c>
      <c r="B1" s="11" t="s">
        <v>17</v>
      </c>
      <c r="C1" s="12" t="s">
        <v>18</v>
      </c>
      <c r="D1" s="11" t="s">
        <v>19</v>
      </c>
    </row>
    <row r="2" spans="1:4">
      <c r="A2">
        <v>1996</v>
      </c>
      <c r="B2" s="10">
        <v>39.583250000000007</v>
      </c>
      <c r="C2" s="10">
        <v>6.1340941512125502</v>
      </c>
      <c r="D2" s="10">
        <v>22.858672075606279</v>
      </c>
    </row>
    <row r="3" spans="1:4">
      <c r="A3">
        <v>1997</v>
      </c>
      <c r="B3" s="10">
        <v>50</v>
      </c>
      <c r="C3" s="10">
        <v>29.101283880171184</v>
      </c>
      <c r="D3" s="10">
        <v>39.55064194008559</v>
      </c>
    </row>
    <row r="4" spans="1:4">
      <c r="A4">
        <v>1998</v>
      </c>
      <c r="B4" s="10">
        <v>41.666749999999993</v>
      </c>
      <c r="C4" s="10">
        <v>22.967189728958623</v>
      </c>
      <c r="D4" s="10">
        <v>32.316969864479304</v>
      </c>
    </row>
    <row r="5" spans="1:4">
      <c r="A5">
        <v>1999</v>
      </c>
      <c r="B5" s="10">
        <v>25</v>
      </c>
      <c r="C5" s="10">
        <v>24.393723252496432</v>
      </c>
      <c r="D5" s="10">
        <v>24.696861626248214</v>
      </c>
    </row>
    <row r="6" spans="1:4">
      <c r="A6">
        <v>2000</v>
      </c>
      <c r="B6" s="10">
        <v>25</v>
      </c>
      <c r="C6" s="10">
        <v>22.967189728958623</v>
      </c>
      <c r="D6" s="10">
        <v>23.983594864479311</v>
      </c>
    </row>
    <row r="7" spans="1:4">
      <c r="A7">
        <v>2001</v>
      </c>
      <c r="B7" s="10">
        <v>22.916749999999997</v>
      </c>
      <c r="C7" s="10">
        <v>35.805991440798856</v>
      </c>
      <c r="D7" s="10">
        <v>29.361370720399428</v>
      </c>
    </row>
    <row r="8" spans="1:4">
      <c r="A8">
        <v>2002</v>
      </c>
      <c r="B8" s="10">
        <v>12.5</v>
      </c>
      <c r="C8" s="10">
        <v>31.526390870185452</v>
      </c>
      <c r="D8" s="10">
        <v>22.013195435092726</v>
      </c>
    </row>
    <row r="9" spans="1:4">
      <c r="A9">
        <v>2003</v>
      </c>
      <c r="B9" s="10">
        <v>12.5</v>
      </c>
      <c r="C9" s="10">
        <v>32.952924393723251</v>
      </c>
      <c r="D9" s="10">
        <v>22.726462196861625</v>
      </c>
    </row>
    <row r="10" spans="1:4">
      <c r="A10">
        <v>2004</v>
      </c>
      <c r="B10" s="10">
        <v>12.5</v>
      </c>
      <c r="C10" s="10">
        <v>25.820256776034235</v>
      </c>
      <c r="D10" s="10">
        <v>19.160128388017117</v>
      </c>
    </row>
    <row r="11" spans="1:4">
      <c r="A11">
        <v>2005</v>
      </c>
      <c r="B11" s="10">
        <v>12.5</v>
      </c>
      <c r="C11" s="10">
        <v>28.673323823109843</v>
      </c>
      <c r="D11" s="10">
        <v>20.58666191155492</v>
      </c>
    </row>
    <row r="12" spans="1:4">
      <c r="A12">
        <v>2006</v>
      </c>
      <c r="B12" s="10">
        <v>12.5</v>
      </c>
      <c r="C12" s="10">
        <v>27.246790299572044</v>
      </c>
      <c r="D12" s="10">
        <v>19.87339514978602</v>
      </c>
    </row>
    <row r="13" spans="1:4">
      <c r="A13">
        <v>2007</v>
      </c>
      <c r="B13" s="10">
        <v>12.5</v>
      </c>
      <c r="C13" s="10">
        <v>31.526390870185452</v>
      </c>
      <c r="D13" s="10">
        <v>22.013195435092726</v>
      </c>
    </row>
    <row r="14" spans="1:4">
      <c r="A14">
        <v>2008</v>
      </c>
      <c r="B14" s="10">
        <v>12.5</v>
      </c>
      <c r="C14" s="10">
        <v>25.820256776034235</v>
      </c>
      <c r="D14" s="10">
        <v>19.160128388017117</v>
      </c>
    </row>
    <row r="15" spans="1:4">
      <c r="A15">
        <v>2009</v>
      </c>
      <c r="B15" s="10">
        <v>12.5</v>
      </c>
      <c r="C15" s="10">
        <v>18.687589158345215</v>
      </c>
      <c r="D15" s="10">
        <v>15.593794579172608</v>
      </c>
    </row>
    <row r="16" spans="1:4">
      <c r="A16">
        <v>2010</v>
      </c>
      <c r="B16" s="10">
        <v>12.5</v>
      </c>
      <c r="C16" s="10">
        <v>12.981455064194005</v>
      </c>
      <c r="D16" s="10">
        <v>12.740727532097003</v>
      </c>
    </row>
    <row r="17" spans="1:5">
      <c r="A17">
        <v>2011</v>
      </c>
      <c r="B17" s="10">
        <v>12.5</v>
      </c>
      <c r="C17" s="10">
        <v>13.080071326676171</v>
      </c>
      <c r="D17" s="10">
        <v>12.790035663338085</v>
      </c>
    </row>
    <row r="18" spans="1:5">
      <c r="A18">
        <v>2012</v>
      </c>
      <c r="B18" s="10">
        <v>12.5</v>
      </c>
      <c r="C18" s="10">
        <v>17.261055634807416</v>
      </c>
      <c r="D18" s="10">
        <v>14.880527817403708</v>
      </c>
    </row>
    <row r="19" spans="1:5">
      <c r="A19">
        <v>2013</v>
      </c>
      <c r="B19" s="10">
        <v>12.5</v>
      </c>
      <c r="C19" s="10">
        <v>18.687589158345215</v>
      </c>
      <c r="D19" s="10">
        <v>15.593794579172608</v>
      </c>
    </row>
    <row r="20" spans="1:5">
      <c r="A20">
        <v>2014</v>
      </c>
      <c r="B20" s="10">
        <v>12.5</v>
      </c>
      <c r="C20" s="10">
        <v>18.687589158345215</v>
      </c>
      <c r="D20" s="10">
        <v>15.593794579172608</v>
      </c>
    </row>
    <row r="21" spans="1:5">
      <c r="A21">
        <v>2015</v>
      </c>
      <c r="B21" s="10">
        <v>12.5</v>
      </c>
      <c r="C21" s="10">
        <v>20.114122681883025</v>
      </c>
      <c r="D21" s="10">
        <v>16.307061340941512</v>
      </c>
    </row>
    <row r="22" spans="1:5">
      <c r="A22">
        <v>2016</v>
      </c>
      <c r="B22" s="10">
        <v>12.5</v>
      </c>
      <c r="C22" s="10">
        <v>24.393723252496432</v>
      </c>
      <c r="D22" s="10">
        <v>18.446861626248214</v>
      </c>
    </row>
    <row r="24" spans="1:5">
      <c r="D24">
        <f>AVERAGE(D2:D11)</f>
        <v>25.725455902282448</v>
      </c>
      <c r="E24">
        <f>_xlfn.STDEV.S(D2:D11)</f>
        <v>6.2574383070339907</v>
      </c>
    </row>
    <row r="25" spans="1:5">
      <c r="D25">
        <f>AVERAGE(D12:D22)</f>
        <v>16.63575606276747</v>
      </c>
      <c r="E25">
        <f>_xlfn.STDEV.S(D12:D22)</f>
        <v>2.9233277325348053</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405A7-0D88-B142-A686-2313041951E6}">
  <dimension ref="A1:F22"/>
  <sheetViews>
    <sheetView workbookViewId="0">
      <selection activeCell="B18" sqref="B18"/>
    </sheetView>
  </sheetViews>
  <sheetFormatPr defaultColWidth="11" defaultRowHeight="15.75"/>
  <sheetData>
    <row r="1" spans="1:6">
      <c r="A1" t="s">
        <v>6</v>
      </c>
      <c r="B1" t="s">
        <v>20</v>
      </c>
      <c r="C1" t="s">
        <v>21</v>
      </c>
      <c r="D1" t="s">
        <v>22</v>
      </c>
      <c r="E1" t="s">
        <v>23</v>
      </c>
      <c r="F1" t="s">
        <v>24</v>
      </c>
    </row>
    <row r="2" spans="1:6">
      <c r="A2">
        <v>1996</v>
      </c>
      <c r="B2" s="10">
        <v>53.316690442225394</v>
      </c>
      <c r="C2" s="10">
        <v>36.498496255349494</v>
      </c>
      <c r="D2" s="10">
        <v>82.452110021397999</v>
      </c>
      <c r="E2" s="10">
        <v>73.248038516405131</v>
      </c>
      <c r="F2">
        <f>AVERAGE(B2,C2,D2,E2)</f>
        <v>61.378833808844504</v>
      </c>
    </row>
    <row r="3" spans="1:6">
      <c r="A3">
        <v>1997</v>
      </c>
      <c r="B3" s="10">
        <v>51.176890156918688</v>
      </c>
      <c r="C3" s="10">
        <v>58.256062767475036</v>
      </c>
      <c r="D3" s="10">
        <v>74.875178316690437</v>
      </c>
      <c r="E3" s="10">
        <v>70.637226640513546</v>
      </c>
      <c r="F3">
        <f t="shared" ref="F3:F22" si="0">AVERAGE(B3,C3,D3,E3)</f>
        <v>63.736339470399429</v>
      </c>
    </row>
    <row r="4" spans="1:6">
      <c r="A4">
        <v>1998</v>
      </c>
      <c r="B4" s="10">
        <v>51.462196861626246</v>
      </c>
      <c r="C4" s="10">
        <v>59.682596291012835</v>
      </c>
      <c r="D4" s="10">
        <v>72.521398002853061</v>
      </c>
      <c r="E4" s="10">
        <v>78.227532097004286</v>
      </c>
      <c r="F4">
        <f t="shared" si="0"/>
        <v>65.473430813124111</v>
      </c>
    </row>
    <row r="5" spans="1:6">
      <c r="A5">
        <v>1999</v>
      </c>
      <c r="B5" s="10">
        <v>41.373930099857347</v>
      </c>
      <c r="C5" s="10">
        <v>56.998930099857347</v>
      </c>
      <c r="D5" s="10">
        <v>72.193039764621972</v>
      </c>
      <c r="E5" s="10">
        <v>77.514265335235379</v>
      </c>
      <c r="F5">
        <f t="shared" si="0"/>
        <v>62.020041324893015</v>
      </c>
    </row>
    <row r="6" spans="1:6">
      <c r="A6">
        <v>2000</v>
      </c>
      <c r="B6" s="10">
        <v>38.962196861626246</v>
      </c>
      <c r="C6" s="10">
        <v>53.601997146932952</v>
      </c>
      <c r="D6" s="10">
        <v>57.881597717546356</v>
      </c>
      <c r="E6" s="10">
        <v>78.227532097004286</v>
      </c>
      <c r="F6">
        <f t="shared" si="0"/>
        <v>57.168330955777456</v>
      </c>
    </row>
    <row r="7" spans="1:6">
      <c r="A7">
        <v>2001</v>
      </c>
      <c r="B7" s="10">
        <v>38.962196861626246</v>
      </c>
      <c r="C7" s="10">
        <v>50.997872146932949</v>
      </c>
      <c r="D7" s="10">
        <v>56.455064194008557</v>
      </c>
      <c r="E7" s="10">
        <v>74.332840049928677</v>
      </c>
      <c r="F7">
        <f t="shared" si="0"/>
        <v>55.186993313124105</v>
      </c>
    </row>
    <row r="8" spans="1:6">
      <c r="A8">
        <v>2002</v>
      </c>
      <c r="B8" s="10">
        <v>36.109129814550641</v>
      </c>
      <c r="C8" s="10">
        <v>48.065263908701851</v>
      </c>
      <c r="D8" s="10">
        <v>55.74179743223965</v>
      </c>
      <c r="E8" s="10">
        <v>71.977532097004286</v>
      </c>
      <c r="F8">
        <f t="shared" si="0"/>
        <v>52.973430813124104</v>
      </c>
    </row>
    <row r="9" spans="1:6">
      <c r="A9">
        <v>2003</v>
      </c>
      <c r="B9" s="10">
        <v>40.388730385164052</v>
      </c>
      <c r="C9" s="10">
        <v>46.638730385164052</v>
      </c>
      <c r="D9" s="10">
        <v>61.198989479315273</v>
      </c>
      <c r="E9" s="10">
        <v>71.977532097004286</v>
      </c>
      <c r="F9">
        <f t="shared" si="0"/>
        <v>55.050995586661919</v>
      </c>
    </row>
    <row r="10" spans="1:6">
      <c r="A10">
        <v>2004</v>
      </c>
      <c r="B10" s="10">
        <v>41.815263908701851</v>
      </c>
      <c r="C10" s="10">
        <v>54.315263908701851</v>
      </c>
      <c r="D10" s="10">
        <v>68.411198288159767</v>
      </c>
      <c r="E10" s="10">
        <v>71.264265335235379</v>
      </c>
      <c r="F10">
        <f t="shared" si="0"/>
        <v>58.951497860199709</v>
      </c>
    </row>
    <row r="11" spans="1:6">
      <c r="A11">
        <v>2005</v>
      </c>
      <c r="B11" s="10">
        <v>50.918330955777456</v>
      </c>
      <c r="C11" s="10">
        <v>53.601997146932952</v>
      </c>
      <c r="D11" s="10">
        <v>68.411198288159767</v>
      </c>
      <c r="E11" s="10">
        <v>71.264265335235379</v>
      </c>
      <c r="F11">
        <f t="shared" si="0"/>
        <v>61.048947931526385</v>
      </c>
    </row>
    <row r="12" spans="1:6">
      <c r="A12">
        <v>2006</v>
      </c>
      <c r="B12" s="10">
        <v>50.205064194008557</v>
      </c>
      <c r="C12" s="10">
        <v>52.175463623395146</v>
      </c>
      <c r="D12" s="10">
        <v>73.234664764621968</v>
      </c>
      <c r="E12" s="10">
        <v>71.264265335235379</v>
      </c>
      <c r="F12">
        <f t="shared" si="0"/>
        <v>61.719864479315262</v>
      </c>
    </row>
    <row r="13" spans="1:6">
      <c r="A13">
        <v>2007</v>
      </c>
      <c r="B13" s="10">
        <v>68.24179743223965</v>
      </c>
      <c r="C13" s="10">
        <v>51.462196861626246</v>
      </c>
      <c r="D13" s="10">
        <v>71.808131241084169</v>
      </c>
      <c r="E13" s="10">
        <v>63.58773181169758</v>
      </c>
      <c r="F13">
        <f t="shared" si="0"/>
        <v>63.77496433666191</v>
      </c>
    </row>
    <row r="14" spans="1:6">
      <c r="A14">
        <v>2008</v>
      </c>
      <c r="B14" s="10">
        <v>65.388730385164052</v>
      </c>
      <c r="C14" s="10">
        <v>50.03566333808844</v>
      </c>
      <c r="D14" s="10">
        <v>72.521398002853061</v>
      </c>
      <c r="E14" s="10">
        <v>58.59486447931527</v>
      </c>
      <c r="F14">
        <f t="shared" si="0"/>
        <v>61.635164051355204</v>
      </c>
    </row>
    <row r="15" spans="1:6">
      <c r="A15">
        <v>2009</v>
      </c>
      <c r="B15" s="10">
        <v>65.388730385164052</v>
      </c>
      <c r="C15" s="10">
        <v>47.182596291012835</v>
      </c>
      <c r="D15" s="10">
        <v>73.234664764621968</v>
      </c>
      <c r="E15" s="10">
        <v>58.59486447931527</v>
      </c>
      <c r="F15">
        <f t="shared" si="0"/>
        <v>61.100213980028528</v>
      </c>
    </row>
    <row r="16" spans="1:6">
      <c r="A16">
        <v>2010</v>
      </c>
      <c r="B16" s="10">
        <v>64.675463623395146</v>
      </c>
      <c r="C16" s="10">
        <v>47.182596291012835</v>
      </c>
      <c r="D16" s="10">
        <v>72.521398002853061</v>
      </c>
      <c r="E16" s="10">
        <v>57.881597717546356</v>
      </c>
      <c r="F16">
        <f t="shared" si="0"/>
        <v>60.565263908701851</v>
      </c>
    </row>
    <row r="17" spans="1:6">
      <c r="A17">
        <v>2011</v>
      </c>
      <c r="B17" s="10">
        <v>59.888116975748929</v>
      </c>
      <c r="C17" s="10">
        <v>48.106990014265335</v>
      </c>
      <c r="D17" s="10">
        <v>73.563794579172608</v>
      </c>
      <c r="E17" s="10">
        <v>59.130413694721824</v>
      </c>
      <c r="F17">
        <f t="shared" si="0"/>
        <v>60.172328815977174</v>
      </c>
    </row>
    <row r="18" spans="1:6">
      <c r="A18">
        <v>2012</v>
      </c>
      <c r="B18" s="10">
        <v>60.565263908701851</v>
      </c>
      <c r="C18" s="10">
        <v>50.03566333808844</v>
      </c>
      <c r="D18" s="10">
        <v>72.521398002853061</v>
      </c>
      <c r="E18" s="10">
        <v>60.580064194008557</v>
      </c>
      <c r="F18">
        <f t="shared" si="0"/>
        <v>60.925597360912974</v>
      </c>
    </row>
    <row r="19" spans="1:6">
      <c r="A19">
        <v>2013</v>
      </c>
      <c r="B19" s="10">
        <v>55.940263908701851</v>
      </c>
      <c r="C19" s="10">
        <v>45.756062767475036</v>
      </c>
      <c r="D19" s="10">
        <v>71.808131241084169</v>
      </c>
      <c r="E19" s="10">
        <v>64.131597717546356</v>
      </c>
      <c r="F19">
        <f t="shared" si="0"/>
        <v>59.409013908701851</v>
      </c>
    </row>
    <row r="20" spans="1:6">
      <c r="A20">
        <v>2014</v>
      </c>
      <c r="B20" s="10">
        <v>53.388730385164052</v>
      </c>
      <c r="C20" s="10">
        <v>45.969329529243936</v>
      </c>
      <c r="D20" s="10">
        <v>72.521398002853061</v>
      </c>
      <c r="E20" s="10">
        <v>66.058131241084169</v>
      </c>
      <c r="F20">
        <f t="shared" si="0"/>
        <v>59.484397289586305</v>
      </c>
    </row>
    <row r="21" spans="1:6">
      <c r="A21">
        <v>2015</v>
      </c>
      <c r="B21" s="10">
        <v>59.851997146932952</v>
      </c>
      <c r="C21" s="10">
        <v>38.79279600570613</v>
      </c>
      <c r="D21" s="10">
        <v>73.947931526390875</v>
      </c>
      <c r="E21" s="10">
        <v>73.947931526390875</v>
      </c>
      <c r="F21">
        <f t="shared" si="0"/>
        <v>61.635164051355211</v>
      </c>
    </row>
    <row r="22" spans="1:6">
      <c r="A22">
        <v>2016</v>
      </c>
      <c r="B22" s="10">
        <v>59.138730385164052</v>
      </c>
      <c r="C22" s="10">
        <v>38.79279600570613</v>
      </c>
      <c r="D22" s="10">
        <v>73.947931526390875</v>
      </c>
      <c r="E22" s="10">
        <v>73.947931526390875</v>
      </c>
      <c r="F22">
        <f t="shared" si="0"/>
        <v>61.456847360912981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5C263-8229-2140-8F7A-D9B0F785ECCB}">
  <dimension ref="A1:H25"/>
  <sheetViews>
    <sheetView workbookViewId="0">
      <selection activeCell="H26" sqref="H26"/>
    </sheetView>
  </sheetViews>
  <sheetFormatPr defaultColWidth="11" defaultRowHeight="15.75"/>
  <sheetData>
    <row r="1" spans="1:7">
      <c r="A1" t="s">
        <v>6</v>
      </c>
      <c r="B1" s="13" t="s">
        <v>25</v>
      </c>
      <c r="C1" t="s">
        <v>26</v>
      </c>
      <c r="D1" t="s">
        <v>27</v>
      </c>
      <c r="E1" t="s">
        <v>28</v>
      </c>
      <c r="F1" t="s">
        <v>29</v>
      </c>
      <c r="G1" t="s">
        <v>30</v>
      </c>
    </row>
    <row r="2" spans="1:7">
      <c r="A2">
        <v>1996</v>
      </c>
      <c r="B2" s="4">
        <v>0.64999890438272379</v>
      </c>
      <c r="C2" s="4">
        <v>0.84210526315789469</v>
      </c>
      <c r="D2" s="4">
        <v>0.68421052631578949</v>
      </c>
      <c r="E2" s="4">
        <v>0.89473684210526316</v>
      </c>
      <c r="F2" s="4">
        <v>0.84210526315789469</v>
      </c>
      <c r="G2" s="4">
        <v>0.59722222222222221</v>
      </c>
    </row>
    <row r="3" spans="1:7">
      <c r="A3">
        <v>1997</v>
      </c>
      <c r="B3" s="4">
        <v>0.657529679702897</v>
      </c>
      <c r="C3" s="4">
        <v>0.84210526315789469</v>
      </c>
      <c r="D3" s="4">
        <v>0.68421052631578949</v>
      </c>
      <c r="E3" s="4">
        <v>0.89473684210526316</v>
      </c>
      <c r="F3" s="4">
        <v>0.84210526315789469</v>
      </c>
      <c r="G3" s="4">
        <v>0.66666666666666663</v>
      </c>
    </row>
    <row r="4" spans="1:7">
      <c r="A4">
        <v>1998</v>
      </c>
      <c r="B4" s="4">
        <v>0.64999890438272379</v>
      </c>
      <c r="C4" s="4">
        <v>0.84210526315789469</v>
      </c>
      <c r="D4" s="4">
        <v>0.68421052631578949</v>
      </c>
      <c r="E4" s="4">
        <v>0.89473684210526316</v>
      </c>
      <c r="F4" s="4">
        <v>0.84210526315789469</v>
      </c>
      <c r="G4" s="4">
        <v>0.61111111111111105</v>
      </c>
    </row>
    <row r="5" spans="1:7">
      <c r="A5">
        <v>1999</v>
      </c>
      <c r="B5" s="4">
        <v>0.64999890438272379</v>
      </c>
      <c r="C5" s="4">
        <v>0.84210526315789469</v>
      </c>
      <c r="D5" s="4">
        <v>0.68421052631578949</v>
      </c>
      <c r="E5" s="4">
        <v>0.89473684210526316</v>
      </c>
      <c r="F5" s="4">
        <v>0.84210526315789469</v>
      </c>
      <c r="G5" s="4">
        <v>0.5</v>
      </c>
    </row>
    <row r="6" spans="1:7">
      <c r="A6">
        <v>2000</v>
      </c>
      <c r="B6" s="4">
        <v>0.61991129180033189</v>
      </c>
      <c r="C6" s="4">
        <v>0.78947368421052633</v>
      </c>
      <c r="D6" s="4">
        <v>0.68421052631578949</v>
      </c>
      <c r="E6" s="4">
        <v>0.89473684210526316</v>
      </c>
      <c r="F6" s="4">
        <v>0.84210526315789469</v>
      </c>
      <c r="G6" s="4">
        <v>0.5</v>
      </c>
    </row>
    <row r="7" spans="1:7">
      <c r="A7">
        <v>2001</v>
      </c>
      <c r="B7" s="4">
        <v>0.57827788963925253</v>
      </c>
      <c r="C7" s="4">
        <v>0.78947368421052633</v>
      </c>
      <c r="D7" s="4">
        <v>0.68421052631578949</v>
      </c>
      <c r="E7" s="4">
        <v>0.78947368421052633</v>
      </c>
      <c r="F7" s="4">
        <v>0.68421052631578949</v>
      </c>
      <c r="G7" s="4">
        <v>0.4861111111111111</v>
      </c>
    </row>
    <row r="8" spans="1:7">
      <c r="A8">
        <v>2002</v>
      </c>
      <c r="B8" s="4">
        <v>0.57827788963925253</v>
      </c>
      <c r="C8" s="4">
        <v>0.78947368421052633</v>
      </c>
      <c r="D8" s="4">
        <v>0.68421052631578949</v>
      </c>
      <c r="E8" s="4">
        <v>0.78947368421052633</v>
      </c>
      <c r="F8" s="4">
        <v>0.68421052631578949</v>
      </c>
      <c r="G8" s="4">
        <v>0.41666666666666669</v>
      </c>
    </row>
    <row r="9" spans="1:7">
      <c r="A9">
        <v>2003</v>
      </c>
      <c r="B9" s="4">
        <v>0.57827788963925253</v>
      </c>
      <c r="C9" s="4">
        <v>0.78947368421052633</v>
      </c>
      <c r="D9" s="4">
        <v>0.68421052631578949</v>
      </c>
      <c r="E9" s="4">
        <v>0.78947368421052633</v>
      </c>
      <c r="F9" s="4">
        <v>0.68421052631578949</v>
      </c>
      <c r="G9" s="4">
        <v>0.41666666666666669</v>
      </c>
    </row>
    <row r="10" spans="1:7">
      <c r="A10">
        <v>2004</v>
      </c>
      <c r="B10" s="4">
        <v>0.57827788963925253</v>
      </c>
      <c r="C10" s="4">
        <v>0.78947368421052633</v>
      </c>
      <c r="D10" s="4">
        <v>0.68421052631578949</v>
      </c>
      <c r="E10" s="4">
        <v>0.78947368421052633</v>
      </c>
      <c r="F10" s="4">
        <v>0.68421052631578949</v>
      </c>
      <c r="G10" s="4">
        <v>0.40972222222222227</v>
      </c>
    </row>
    <row r="11" spans="1:7">
      <c r="A11">
        <v>2005</v>
      </c>
      <c r="B11" s="4">
        <v>0.57827788963925253</v>
      </c>
      <c r="C11" s="4">
        <v>0.78947368421052633</v>
      </c>
      <c r="D11" s="4">
        <v>0.68421052631578949</v>
      </c>
      <c r="E11" s="4">
        <v>0.78947368421052633</v>
      </c>
      <c r="F11" s="4">
        <v>0.68421052631578949</v>
      </c>
      <c r="G11" s="4">
        <v>0.41666666666666669</v>
      </c>
    </row>
    <row r="12" spans="1:7">
      <c r="A12">
        <v>2006</v>
      </c>
      <c r="B12" s="4">
        <v>0.6319049923447978</v>
      </c>
      <c r="C12" s="4">
        <v>0.84210526315789469</v>
      </c>
      <c r="D12" s="4">
        <v>0.68421052631578949</v>
      </c>
      <c r="E12" s="4">
        <v>0.89473684210526316</v>
      </c>
      <c r="F12" s="4">
        <v>0.78947368421052633</v>
      </c>
      <c r="G12" s="4">
        <v>0.41666666666666669</v>
      </c>
    </row>
    <row r="13" spans="1:7">
      <c r="A13">
        <v>2007</v>
      </c>
      <c r="B13" s="4">
        <v>0.6319049923447978</v>
      </c>
      <c r="C13" s="4">
        <v>0.84210526315789469</v>
      </c>
      <c r="D13" s="4">
        <v>0.68421052631578949</v>
      </c>
      <c r="E13" s="4">
        <v>0.89473684210526316</v>
      </c>
      <c r="F13" s="4">
        <v>0.78947368421052633</v>
      </c>
      <c r="G13" s="4">
        <v>0.41666666666666669</v>
      </c>
    </row>
    <row r="14" spans="1:7">
      <c r="A14">
        <v>2008</v>
      </c>
      <c r="B14" s="4">
        <v>0.57304502239757438</v>
      </c>
      <c r="C14" s="4">
        <v>0.78947368421052633</v>
      </c>
      <c r="D14" s="4">
        <v>0.68421052631578949</v>
      </c>
      <c r="E14" s="4">
        <v>0.78947368421052633</v>
      </c>
      <c r="F14" s="4">
        <v>0.63157894736842102</v>
      </c>
      <c r="G14" s="4">
        <v>0.41666666666666669</v>
      </c>
    </row>
    <row r="15" spans="1:7">
      <c r="A15">
        <v>2009</v>
      </c>
      <c r="B15" s="4">
        <v>0.57304502239757438</v>
      </c>
      <c r="C15" s="4">
        <v>0.78947368421052633</v>
      </c>
      <c r="D15" s="4">
        <v>0.68421052631578949</v>
      </c>
      <c r="E15" s="4">
        <v>0.78947368421052633</v>
      </c>
      <c r="F15" s="4">
        <v>0.63157894736842102</v>
      </c>
      <c r="G15" s="4">
        <v>0.41666666666666669</v>
      </c>
    </row>
    <row r="16" spans="1:7">
      <c r="A16">
        <v>2010</v>
      </c>
      <c r="B16" s="4">
        <v>0.60375740103194786</v>
      </c>
      <c r="C16" s="4">
        <v>0.84210526315789469</v>
      </c>
      <c r="D16" s="4">
        <v>0.68421052631578949</v>
      </c>
      <c r="E16" s="4">
        <v>0.84210526315789469</v>
      </c>
      <c r="F16" s="4">
        <v>0.68421052631578949</v>
      </c>
      <c r="G16" s="4">
        <v>0.41666666666666669</v>
      </c>
    </row>
    <row r="17" spans="1:8">
      <c r="A17">
        <v>2011</v>
      </c>
      <c r="B17" s="4">
        <v>0.64366302656251351</v>
      </c>
      <c r="C17" s="4">
        <v>0.84210526315789469</v>
      </c>
      <c r="D17" s="4">
        <v>0.68421052631578949</v>
      </c>
      <c r="E17" s="4">
        <v>0.89473684210526316</v>
      </c>
      <c r="F17" s="4">
        <v>0.84210526315789469</v>
      </c>
      <c r="G17" s="4">
        <v>0.41666666666666669</v>
      </c>
    </row>
    <row r="18" spans="1:8">
      <c r="A18">
        <v>2012</v>
      </c>
      <c r="B18" s="4">
        <v>0.64366302656251351</v>
      </c>
      <c r="C18" s="4">
        <v>0.84210526315789469</v>
      </c>
      <c r="D18" s="4">
        <v>0.68421052631578949</v>
      </c>
      <c r="E18" s="4">
        <v>0.89473684210526316</v>
      </c>
      <c r="F18" s="4">
        <v>0.84210526315789469</v>
      </c>
      <c r="G18" s="4">
        <v>0.41666666666666669</v>
      </c>
    </row>
    <row r="19" spans="1:8">
      <c r="A19">
        <v>2013</v>
      </c>
      <c r="B19" s="4">
        <v>0.59717716907138452</v>
      </c>
      <c r="C19" s="4">
        <v>0.78947368421052633</v>
      </c>
      <c r="D19" s="4">
        <v>0.68421052631578949</v>
      </c>
      <c r="E19" s="4">
        <v>0.89473684210526316</v>
      </c>
      <c r="F19" s="4">
        <v>0.73684210526315785</v>
      </c>
      <c r="G19" s="4">
        <v>0.41666666666666669</v>
      </c>
    </row>
    <row r="20" spans="1:8">
      <c r="A20">
        <v>2014</v>
      </c>
      <c r="B20" s="4">
        <v>0.58982089994034514</v>
      </c>
      <c r="C20" s="4">
        <v>0.78947368421052633</v>
      </c>
      <c r="D20" s="4">
        <v>0.68421052631578949</v>
      </c>
      <c r="E20" s="4">
        <v>0.89473684210526316</v>
      </c>
      <c r="F20" s="4">
        <v>0.68421052631578949</v>
      </c>
      <c r="G20" s="4">
        <v>0.41666666666666669</v>
      </c>
    </row>
    <row r="21" spans="1:8">
      <c r="A21">
        <v>2015</v>
      </c>
      <c r="B21" s="4">
        <v>0.58982089994034514</v>
      </c>
      <c r="C21" s="4">
        <v>0.78947368421052633</v>
      </c>
      <c r="D21" s="4">
        <v>0.68421052631578949</v>
      </c>
      <c r="E21" s="4">
        <v>0.89473684210526316</v>
      </c>
      <c r="F21" s="4">
        <v>0.68421052631578949</v>
      </c>
      <c r="G21" s="4">
        <v>0.41666666666666669</v>
      </c>
    </row>
    <row r="22" spans="1:8">
      <c r="A22">
        <v>2016</v>
      </c>
      <c r="B22" s="4">
        <v>0.60551108670509557</v>
      </c>
      <c r="C22" s="4">
        <v>0.78947368421052633</v>
      </c>
      <c r="D22" s="4">
        <v>0.68421052631578949</v>
      </c>
      <c r="E22" s="4">
        <v>0.89473684210526316</v>
      </c>
      <c r="F22" s="4">
        <v>0.78947368421052633</v>
      </c>
      <c r="G22" s="4">
        <v>0.41666666666666669</v>
      </c>
    </row>
    <row r="24" spans="1:8">
      <c r="B24" s="4">
        <f>AVERAGE(B2:B11)</f>
        <v>0.6118827132847664</v>
      </c>
      <c r="C24" s="4">
        <f t="shared" ref="C24:G24" si="0">AVERAGE(C2:C11)</f>
        <v>0.81052631578947376</v>
      </c>
      <c r="D24" s="4">
        <f t="shared" si="0"/>
        <v>0.68421052631578949</v>
      </c>
      <c r="E24" s="4">
        <f t="shared" si="0"/>
        <v>0.84210526315789491</v>
      </c>
      <c r="F24" s="4">
        <f t="shared" si="0"/>
        <v>0.76315789473684204</v>
      </c>
      <c r="G24" s="4">
        <f t="shared" si="0"/>
        <v>0.50208333333333344</v>
      </c>
      <c r="H24" s="4">
        <f>_xlfn.STDEV.S(G2:G11)</f>
        <v>9.3516799580828022E-2</v>
      </c>
    </row>
    <row r="25" spans="1:8">
      <c r="B25" s="4">
        <f>AVERAGE(B12:B22)</f>
        <v>0.60757395811808079</v>
      </c>
      <c r="C25" s="4">
        <f t="shared" ref="C25:G25" si="1">AVERAGE(C12:C22)</f>
        <v>0.8133971291866029</v>
      </c>
      <c r="D25" s="4">
        <f t="shared" si="1"/>
        <v>0.68421052631578949</v>
      </c>
      <c r="E25" s="4">
        <f t="shared" si="1"/>
        <v>0.87081339712918648</v>
      </c>
      <c r="F25" s="4">
        <f t="shared" si="1"/>
        <v>0.73684210526315785</v>
      </c>
      <c r="G25" s="4">
        <f t="shared" si="1"/>
        <v>0.41666666666666663</v>
      </c>
      <c r="H25" s="4">
        <f>_xlfn.STDEV.S(G12:G22)</f>
        <v>5.8220586583454616E-17</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6FF3E-A0DA-CF44-84A7-82AA78923D95}">
  <dimension ref="A1:Z23"/>
  <sheetViews>
    <sheetView tabSelected="1" workbookViewId="0">
      <selection activeCell="AA26" sqref="AA26"/>
    </sheetView>
  </sheetViews>
  <sheetFormatPr defaultColWidth="11" defaultRowHeight="15.75"/>
  <sheetData>
    <row r="1" spans="1:26">
      <c r="B1" t="s">
        <v>20</v>
      </c>
      <c r="C1" t="s">
        <v>20</v>
      </c>
      <c r="D1" t="s">
        <v>20</v>
      </c>
      <c r="E1" t="s">
        <v>20</v>
      </c>
      <c r="F1" t="s">
        <v>20</v>
      </c>
      <c r="G1" t="s">
        <v>20</v>
      </c>
      <c r="H1" t="s">
        <v>21</v>
      </c>
      <c r="I1" t="s">
        <v>21</v>
      </c>
      <c r="J1" t="s">
        <v>21</v>
      </c>
      <c r="K1" t="s">
        <v>21</v>
      </c>
      <c r="L1" t="s">
        <v>21</v>
      </c>
      <c r="M1" t="s">
        <v>21</v>
      </c>
      <c r="N1" t="s">
        <v>22</v>
      </c>
      <c r="O1" t="s">
        <v>22</v>
      </c>
      <c r="P1" t="s">
        <v>22</v>
      </c>
      <c r="Q1" t="s">
        <v>22</v>
      </c>
      <c r="R1" t="s">
        <v>22</v>
      </c>
      <c r="S1" t="s">
        <v>22</v>
      </c>
      <c r="T1" t="s">
        <v>23</v>
      </c>
      <c r="U1" t="s">
        <v>23</v>
      </c>
      <c r="V1" t="s">
        <v>23</v>
      </c>
      <c r="W1" t="s">
        <v>23</v>
      </c>
      <c r="X1" t="s">
        <v>23</v>
      </c>
      <c r="Y1" t="s">
        <v>23</v>
      </c>
      <c r="Z1" t="s">
        <v>24</v>
      </c>
    </row>
    <row r="2" spans="1:26">
      <c r="A2" t="s">
        <v>6</v>
      </c>
      <c r="B2" s="13" t="s">
        <v>25</v>
      </c>
      <c r="C2" t="s">
        <v>26</v>
      </c>
      <c r="D2" t="s">
        <v>27</v>
      </c>
      <c r="E2" t="s">
        <v>28</v>
      </c>
      <c r="F2" t="s">
        <v>29</v>
      </c>
      <c r="G2" t="s">
        <v>30</v>
      </c>
      <c r="H2" s="13" t="s">
        <v>25</v>
      </c>
      <c r="I2" t="s">
        <v>26</v>
      </c>
      <c r="J2" t="s">
        <v>27</v>
      </c>
      <c r="K2" t="s">
        <v>28</v>
      </c>
      <c r="L2" t="s">
        <v>29</v>
      </c>
      <c r="M2" t="s">
        <v>30</v>
      </c>
      <c r="N2" s="13" t="s">
        <v>25</v>
      </c>
      <c r="O2" t="s">
        <v>26</v>
      </c>
      <c r="P2" t="s">
        <v>27</v>
      </c>
      <c r="Q2" t="s">
        <v>28</v>
      </c>
      <c r="R2" t="s">
        <v>29</v>
      </c>
      <c r="S2" t="s">
        <v>30</v>
      </c>
      <c r="T2" s="13" t="s">
        <v>25</v>
      </c>
      <c r="U2" t="s">
        <v>26</v>
      </c>
      <c r="V2" t="s">
        <v>27</v>
      </c>
      <c r="W2" t="s">
        <v>28</v>
      </c>
      <c r="X2" t="s">
        <v>29</v>
      </c>
      <c r="Y2" t="s">
        <v>30</v>
      </c>
    </row>
    <row r="3" spans="1:26">
      <c r="A3">
        <v>1996</v>
      </c>
      <c r="B3" s="4">
        <v>0.70261884514113537</v>
      </c>
      <c r="C3" s="4">
        <v>0.84210526315789469</v>
      </c>
      <c r="D3" s="4">
        <v>0.89473684210526316</v>
      </c>
      <c r="E3" s="4">
        <v>0.84210526315789469</v>
      </c>
      <c r="F3" s="4">
        <v>0.84210526315789469</v>
      </c>
      <c r="G3" s="4">
        <v>0.66666666666666663</v>
      </c>
      <c r="H3" s="4">
        <v>0.84714509757682899</v>
      </c>
      <c r="I3" s="4">
        <v>0.94736842105263153</v>
      </c>
      <c r="J3" s="4">
        <v>0.94736842105263153</v>
      </c>
      <c r="K3" s="4">
        <v>1</v>
      </c>
      <c r="L3" s="4">
        <v>0.94736842105263153</v>
      </c>
      <c r="M3" s="4">
        <v>0.69444444444444453</v>
      </c>
      <c r="N3" s="4">
        <v>0.88680004171249005</v>
      </c>
      <c r="O3" s="4">
        <v>0.94736842105263153</v>
      </c>
      <c r="P3" s="4">
        <v>1</v>
      </c>
      <c r="Q3" s="4">
        <v>1</v>
      </c>
      <c r="R3" s="4">
        <v>0.94736842105263153</v>
      </c>
      <c r="S3" s="4">
        <v>0.93055555555555547</v>
      </c>
      <c r="T3" s="4">
        <v>0.8154922002295053</v>
      </c>
      <c r="U3" s="4">
        <v>0.94736842105263153</v>
      </c>
      <c r="V3" s="4">
        <v>0.94736842105263153</v>
      </c>
      <c r="W3" s="4">
        <v>0.89473684210526316</v>
      </c>
      <c r="X3" s="4">
        <v>0.94736842105263153</v>
      </c>
      <c r="Y3" s="4">
        <v>0.79166666666666663</v>
      </c>
      <c r="Z3" s="4">
        <f>AVERAGE(B3,H3,N3,T3)</f>
        <v>0.81301404616498996</v>
      </c>
    </row>
    <row r="4" spans="1:26">
      <c r="A4">
        <v>1997</v>
      </c>
      <c r="B4" s="4">
        <v>0.70261884514113537</v>
      </c>
      <c r="C4" s="4">
        <v>0.84210526315789469</v>
      </c>
      <c r="D4" s="4">
        <v>0.89473684210526316</v>
      </c>
      <c r="E4" s="4">
        <v>0.84210526315789469</v>
      </c>
      <c r="F4" s="4">
        <v>0.84210526315789469</v>
      </c>
      <c r="G4" s="4">
        <v>0.66666666666666663</v>
      </c>
      <c r="H4" s="4">
        <v>0.85388925321143372</v>
      </c>
      <c r="I4" s="4">
        <v>0.94736842105263153</v>
      </c>
      <c r="J4" s="4">
        <v>0.94736842105263153</v>
      </c>
      <c r="K4" s="4">
        <v>1</v>
      </c>
      <c r="L4" s="4">
        <v>0.94736842105263153</v>
      </c>
      <c r="M4" s="4">
        <v>0.83333333333333337</v>
      </c>
      <c r="N4" s="4">
        <v>0.88680004171249005</v>
      </c>
      <c r="O4" s="4">
        <v>0.94736842105263153</v>
      </c>
      <c r="P4" s="4">
        <v>1</v>
      </c>
      <c r="Q4" s="4">
        <v>1</v>
      </c>
      <c r="R4" s="4">
        <v>0.94736842105263153</v>
      </c>
      <c r="S4" s="4">
        <v>0.83333333333333337</v>
      </c>
      <c r="T4" s="4">
        <v>0.8154922002295053</v>
      </c>
      <c r="U4" s="4">
        <v>0.94736842105263153</v>
      </c>
      <c r="V4" s="4">
        <v>0.94736842105263153</v>
      </c>
      <c r="W4" s="4">
        <v>0.89473684210526316</v>
      </c>
      <c r="X4" s="4">
        <v>0.94736842105263153</v>
      </c>
      <c r="Y4" s="4">
        <v>0.77777777777777779</v>
      </c>
      <c r="Z4" s="4">
        <f t="shared" ref="Z4:Z23" si="0">AVERAGE(B4,H4,N4,T4)</f>
        <v>0.81470008507364111</v>
      </c>
    </row>
    <row r="5" spans="1:26">
      <c r="A5">
        <v>1998</v>
      </c>
      <c r="B5" s="4">
        <v>0.70261884514113537</v>
      </c>
      <c r="C5" s="4">
        <v>0.84210526315789469</v>
      </c>
      <c r="D5" s="4">
        <v>0.89473684210526316</v>
      </c>
      <c r="E5" s="4">
        <v>0.84210526315789469</v>
      </c>
      <c r="F5" s="4">
        <v>0.84210526315789469</v>
      </c>
      <c r="G5" s="4">
        <v>0.66666666666666663</v>
      </c>
      <c r="H5" s="4">
        <v>0.85388925321143372</v>
      </c>
      <c r="I5" s="4">
        <v>0.94736842105263153</v>
      </c>
      <c r="J5" s="4">
        <v>0.94736842105263153</v>
      </c>
      <c r="K5" s="4">
        <v>1</v>
      </c>
      <c r="L5" s="4">
        <v>0.94736842105263153</v>
      </c>
      <c r="M5" s="4">
        <v>0.83333333333333337</v>
      </c>
      <c r="N5" s="4">
        <v>0.90726937749150272</v>
      </c>
      <c r="O5" s="4">
        <v>0.94736842105263153</v>
      </c>
      <c r="P5" s="4">
        <v>1</v>
      </c>
      <c r="Q5" s="4">
        <v>1</v>
      </c>
      <c r="R5" s="4">
        <v>1</v>
      </c>
      <c r="S5" s="4">
        <v>0.83333333333333337</v>
      </c>
      <c r="T5" s="4">
        <v>0.83728792603107327</v>
      </c>
      <c r="U5" s="4">
        <v>0.94736842105263153</v>
      </c>
      <c r="V5" s="4">
        <v>0.94736842105263153</v>
      </c>
      <c r="W5" s="4">
        <v>0.94736842105263153</v>
      </c>
      <c r="X5" s="4">
        <v>0.94736842105263153</v>
      </c>
      <c r="Y5" s="4">
        <v>0.83333333333333337</v>
      </c>
      <c r="Z5" s="4">
        <f t="shared" si="0"/>
        <v>0.82526635046878627</v>
      </c>
    </row>
    <row r="6" spans="1:26">
      <c r="A6">
        <v>1999</v>
      </c>
      <c r="B6" s="4">
        <v>0.69761818483223648</v>
      </c>
      <c r="C6" s="4">
        <v>0.84210526315789469</v>
      </c>
      <c r="D6" s="4">
        <v>0.89473684210526316</v>
      </c>
      <c r="E6" s="4">
        <v>0.84210526315789469</v>
      </c>
      <c r="F6" s="4">
        <v>0.84210526315789469</v>
      </c>
      <c r="G6" s="4">
        <v>0.54166666666666663</v>
      </c>
      <c r="H6" s="4">
        <v>0.84714509757682899</v>
      </c>
      <c r="I6" s="4">
        <v>0.94736842105263153</v>
      </c>
      <c r="J6" s="4">
        <v>0.94736842105263153</v>
      </c>
      <c r="K6" s="4">
        <v>1</v>
      </c>
      <c r="L6" s="4">
        <v>0.94736842105263153</v>
      </c>
      <c r="M6" s="4">
        <v>0.75</v>
      </c>
      <c r="N6" s="4">
        <v>0.89935681374373189</v>
      </c>
      <c r="O6" s="4">
        <v>0.94736842105263153</v>
      </c>
      <c r="P6" s="4">
        <v>1</v>
      </c>
      <c r="Q6" s="4">
        <v>1</v>
      </c>
      <c r="R6" s="4">
        <v>1</v>
      </c>
      <c r="S6" s="4">
        <v>0.81944444444444453</v>
      </c>
      <c r="T6" s="4">
        <v>0.83728792603107327</v>
      </c>
      <c r="U6" s="4">
        <v>0.94736842105263153</v>
      </c>
      <c r="V6" s="4">
        <v>0.94736842105263153</v>
      </c>
      <c r="W6" s="4">
        <v>0.94736842105263153</v>
      </c>
      <c r="X6" s="4">
        <v>0.94736842105263153</v>
      </c>
      <c r="Y6" s="4">
        <v>0.83333333333333337</v>
      </c>
      <c r="Z6" s="4">
        <f t="shared" si="0"/>
        <v>0.82035200554596766</v>
      </c>
    </row>
    <row r="7" spans="1:26">
      <c r="A7">
        <v>2000</v>
      </c>
      <c r="B7" s="4">
        <v>0.72228569723591862</v>
      </c>
      <c r="C7" s="4">
        <v>0.89473684210526316</v>
      </c>
      <c r="D7" s="4">
        <v>0.89473684210526316</v>
      </c>
      <c r="E7" s="4">
        <v>0.84210526315789469</v>
      </c>
      <c r="F7" s="4">
        <v>0.84210526315789469</v>
      </c>
      <c r="G7" s="4">
        <v>0.5</v>
      </c>
      <c r="H7" s="4">
        <v>0.84714509757682899</v>
      </c>
      <c r="I7" s="4">
        <v>0.94736842105263153</v>
      </c>
      <c r="J7" s="4">
        <v>0.94736842105263153</v>
      </c>
      <c r="K7" s="4">
        <v>1</v>
      </c>
      <c r="L7" s="4">
        <v>0.94736842105263153</v>
      </c>
      <c r="M7" s="4">
        <v>0.66666666666666663</v>
      </c>
      <c r="N7" s="4">
        <v>0.89935681374373189</v>
      </c>
      <c r="O7" s="4">
        <v>0.94736842105263153</v>
      </c>
      <c r="P7" s="4">
        <v>1</v>
      </c>
      <c r="Q7" s="4">
        <v>1</v>
      </c>
      <c r="R7" s="4">
        <v>1</v>
      </c>
      <c r="S7" s="4">
        <v>0.66666666666666663</v>
      </c>
      <c r="T7" s="4">
        <v>0.83728792603107327</v>
      </c>
      <c r="U7" s="4">
        <v>0.94736842105263153</v>
      </c>
      <c r="V7" s="4">
        <v>0.94736842105263153</v>
      </c>
      <c r="W7" s="4">
        <v>0.94736842105263153</v>
      </c>
      <c r="X7" s="4">
        <v>0.94736842105263153</v>
      </c>
      <c r="Y7" s="4">
        <v>0.83333333333333337</v>
      </c>
      <c r="Z7" s="4">
        <f t="shared" si="0"/>
        <v>0.82651888364688819</v>
      </c>
    </row>
    <row r="8" spans="1:26">
      <c r="A8">
        <v>2001</v>
      </c>
      <c r="B8" s="4">
        <v>0.72228569723591862</v>
      </c>
      <c r="C8" s="4">
        <v>0.89473684210526316</v>
      </c>
      <c r="D8" s="4">
        <v>0.89473684210526316</v>
      </c>
      <c r="E8" s="4">
        <v>0.84210526315789469</v>
      </c>
      <c r="F8" s="4">
        <v>0.84210526315789469</v>
      </c>
      <c r="G8" s="4">
        <v>0.5</v>
      </c>
      <c r="H8" s="4">
        <v>0.84280640468309975</v>
      </c>
      <c r="I8" s="4">
        <v>0.94736842105263153</v>
      </c>
      <c r="J8" s="4">
        <v>0.94736842105263153</v>
      </c>
      <c r="K8" s="4">
        <v>1</v>
      </c>
      <c r="L8" s="4">
        <v>0.94736842105263153</v>
      </c>
      <c r="M8" s="4">
        <v>0.63194444444444442</v>
      </c>
      <c r="N8" s="4">
        <v>0.89935681374373189</v>
      </c>
      <c r="O8" s="4">
        <v>0.94736842105263153</v>
      </c>
      <c r="P8" s="4">
        <v>1</v>
      </c>
      <c r="Q8" s="4">
        <v>1</v>
      </c>
      <c r="R8" s="4">
        <v>1</v>
      </c>
      <c r="S8" s="4">
        <v>0.66666666666666663</v>
      </c>
      <c r="T8" s="4">
        <v>0.83113801203044146</v>
      </c>
      <c r="U8" s="4">
        <v>0.94736842105263153</v>
      </c>
      <c r="V8" s="4">
        <v>0.94736842105263153</v>
      </c>
      <c r="W8" s="4">
        <v>0.94736842105263153</v>
      </c>
      <c r="X8" s="4">
        <v>0.94736842105263153</v>
      </c>
      <c r="Y8" s="4">
        <v>0.81944444444444453</v>
      </c>
      <c r="Z8" s="4">
        <f t="shared" si="0"/>
        <v>0.82389673192329793</v>
      </c>
    </row>
    <row r="9" spans="1:26">
      <c r="A9">
        <v>2002</v>
      </c>
      <c r="B9" s="4">
        <v>0.72228569723591862</v>
      </c>
      <c r="C9" s="4">
        <v>0.89473684210526316</v>
      </c>
      <c r="D9" s="4">
        <v>0.89473684210526316</v>
      </c>
      <c r="E9" s="4">
        <v>0.84210526315789469</v>
      </c>
      <c r="F9" s="4">
        <v>0.84210526315789469</v>
      </c>
      <c r="G9" s="4">
        <v>0.5</v>
      </c>
      <c r="H9" s="4">
        <v>0.84280640468309975</v>
      </c>
      <c r="I9" s="4">
        <v>0.94736842105263153</v>
      </c>
      <c r="J9" s="4">
        <v>0.94736842105263153</v>
      </c>
      <c r="K9" s="4">
        <v>1</v>
      </c>
      <c r="L9" s="4">
        <v>0.94736842105263153</v>
      </c>
      <c r="M9" s="4">
        <v>0.58333333333333337</v>
      </c>
      <c r="N9" s="4">
        <v>0.89935681374373189</v>
      </c>
      <c r="O9" s="4">
        <v>0.94736842105263153</v>
      </c>
      <c r="P9" s="4">
        <v>1</v>
      </c>
      <c r="Q9" s="4">
        <v>1</v>
      </c>
      <c r="R9" s="4">
        <v>1</v>
      </c>
      <c r="S9" s="4">
        <v>0.66666666666666663</v>
      </c>
      <c r="T9" s="4">
        <v>0.83113801203044146</v>
      </c>
      <c r="U9" s="4">
        <v>0.94736842105263153</v>
      </c>
      <c r="V9" s="4">
        <v>0.94736842105263153</v>
      </c>
      <c r="W9" s="4">
        <v>0.94736842105263153</v>
      </c>
      <c r="X9" s="4">
        <v>0.94736842105263153</v>
      </c>
      <c r="Y9" s="4">
        <v>0.75</v>
      </c>
      <c r="Z9" s="4">
        <f t="shared" si="0"/>
        <v>0.82389673192329793</v>
      </c>
    </row>
    <row r="10" spans="1:26">
      <c r="A10">
        <v>2003</v>
      </c>
      <c r="B10" s="4">
        <v>0.72228569723591862</v>
      </c>
      <c r="C10" s="4">
        <v>0.89473684210526316</v>
      </c>
      <c r="D10" s="4">
        <v>0.89473684210526316</v>
      </c>
      <c r="E10" s="4">
        <v>0.84210526315789469</v>
      </c>
      <c r="F10" s="4">
        <v>0.84210526315789469</v>
      </c>
      <c r="G10" s="4">
        <v>0.5</v>
      </c>
      <c r="H10" s="4">
        <v>0.84280640468309975</v>
      </c>
      <c r="I10" s="4">
        <v>0.94736842105263153</v>
      </c>
      <c r="J10" s="4">
        <v>0.94736842105263153</v>
      </c>
      <c r="K10" s="4">
        <v>1</v>
      </c>
      <c r="L10" s="4">
        <v>0.94736842105263153</v>
      </c>
      <c r="M10" s="4">
        <v>0.58333333333333337</v>
      </c>
      <c r="N10" s="4">
        <v>0.89935681374373189</v>
      </c>
      <c r="O10" s="4">
        <v>0.94736842105263153</v>
      </c>
      <c r="P10" s="4">
        <v>1</v>
      </c>
      <c r="Q10" s="4">
        <v>1</v>
      </c>
      <c r="R10" s="4">
        <v>1</v>
      </c>
      <c r="S10" s="4">
        <v>0.70138888888888884</v>
      </c>
      <c r="T10" s="4">
        <v>0.83113801203044146</v>
      </c>
      <c r="U10" s="4">
        <v>0.94736842105263153</v>
      </c>
      <c r="V10" s="4">
        <v>0.94736842105263153</v>
      </c>
      <c r="W10" s="4">
        <v>0.94736842105263153</v>
      </c>
      <c r="X10" s="4">
        <v>0.94736842105263153</v>
      </c>
      <c r="Y10" s="4">
        <v>0.75</v>
      </c>
      <c r="Z10" s="4">
        <f t="shared" si="0"/>
        <v>0.82389673192329793</v>
      </c>
    </row>
    <row r="11" spans="1:26">
      <c r="A11">
        <v>2004</v>
      </c>
      <c r="B11" s="4">
        <v>0.72228569723591862</v>
      </c>
      <c r="C11" s="4">
        <v>0.89473684210526316</v>
      </c>
      <c r="D11" s="4">
        <v>0.89473684210526316</v>
      </c>
      <c r="E11" s="4">
        <v>0.84210526315789469</v>
      </c>
      <c r="F11" s="4">
        <v>0.84210526315789469</v>
      </c>
      <c r="G11" s="4">
        <v>0.5</v>
      </c>
      <c r="H11" s="4">
        <v>0.84280640468309975</v>
      </c>
      <c r="I11" s="4">
        <v>0.94736842105263153</v>
      </c>
      <c r="J11" s="4">
        <v>0.94736842105263153</v>
      </c>
      <c r="K11" s="4">
        <v>1</v>
      </c>
      <c r="L11" s="4">
        <v>0.94736842105263153</v>
      </c>
      <c r="M11" s="4">
        <v>0.63194444444444442</v>
      </c>
      <c r="N11" s="4">
        <v>0.89935681374373189</v>
      </c>
      <c r="O11" s="4">
        <v>0.94736842105263153</v>
      </c>
      <c r="P11" s="4">
        <v>1</v>
      </c>
      <c r="Q11" s="4">
        <v>1</v>
      </c>
      <c r="R11" s="4">
        <v>1</v>
      </c>
      <c r="S11" s="4">
        <v>0.75</v>
      </c>
      <c r="T11" s="4">
        <v>0.83113801203044146</v>
      </c>
      <c r="U11" s="4">
        <v>0.94736842105263153</v>
      </c>
      <c r="V11" s="4">
        <v>0.94736842105263153</v>
      </c>
      <c r="W11" s="4">
        <v>0.94736842105263153</v>
      </c>
      <c r="X11" s="4">
        <v>0.94736842105263153</v>
      </c>
      <c r="Y11" s="4">
        <v>0.75</v>
      </c>
      <c r="Z11" s="4">
        <f t="shared" si="0"/>
        <v>0.82389673192329793</v>
      </c>
    </row>
    <row r="12" spans="1:26">
      <c r="A12">
        <v>2005</v>
      </c>
      <c r="B12" s="4">
        <v>0.72228569723591862</v>
      </c>
      <c r="C12" s="4">
        <v>0.89473684210526316</v>
      </c>
      <c r="D12" s="4">
        <v>0.89473684210526316</v>
      </c>
      <c r="E12" s="4">
        <v>0.84210526315789469</v>
      </c>
      <c r="F12" s="4">
        <v>0.84210526315789469</v>
      </c>
      <c r="G12" s="4">
        <v>0.58333333333333337</v>
      </c>
      <c r="H12" s="4">
        <v>0.84714509757682899</v>
      </c>
      <c r="I12" s="4">
        <v>0.94736842105263153</v>
      </c>
      <c r="J12" s="4">
        <v>0.94736842105263153</v>
      </c>
      <c r="K12" s="4">
        <v>1</v>
      </c>
      <c r="L12" s="4">
        <v>0.94736842105263153</v>
      </c>
      <c r="M12" s="4">
        <v>0.66666666666666663</v>
      </c>
      <c r="N12" s="4">
        <v>0.89935681374373189</v>
      </c>
      <c r="O12" s="4">
        <v>0.94736842105263153</v>
      </c>
      <c r="P12" s="4">
        <v>1</v>
      </c>
      <c r="Q12" s="4">
        <v>1</v>
      </c>
      <c r="R12" s="4">
        <v>1</v>
      </c>
      <c r="S12" s="4">
        <v>0.75694444444444453</v>
      </c>
      <c r="T12" s="4">
        <v>0.83113801203044146</v>
      </c>
      <c r="U12" s="4">
        <v>0.94736842105263153</v>
      </c>
      <c r="V12" s="4">
        <v>0.94736842105263153</v>
      </c>
      <c r="W12" s="4">
        <v>0.94736842105263153</v>
      </c>
      <c r="X12" s="4">
        <v>0.94736842105263153</v>
      </c>
      <c r="Y12" s="4">
        <v>0.75</v>
      </c>
      <c r="Z12" s="4">
        <f t="shared" si="0"/>
        <v>0.82498140514673035</v>
      </c>
    </row>
    <row r="13" spans="1:26">
      <c r="A13">
        <v>2006</v>
      </c>
      <c r="B13" s="4">
        <v>0.72228569723591862</v>
      </c>
      <c r="C13" s="4">
        <v>0.89473684210526316</v>
      </c>
      <c r="D13" s="4">
        <v>0.89473684210526316</v>
      </c>
      <c r="E13" s="4">
        <v>0.84210526315789469</v>
      </c>
      <c r="F13" s="4">
        <v>0.84210526315789469</v>
      </c>
      <c r="G13" s="4">
        <v>0.58333333333333337</v>
      </c>
      <c r="H13" s="4">
        <v>0.84714509757682899</v>
      </c>
      <c r="I13" s="4">
        <v>0.94736842105263153</v>
      </c>
      <c r="J13" s="4">
        <v>0.94736842105263153</v>
      </c>
      <c r="K13" s="4">
        <v>1</v>
      </c>
      <c r="L13" s="4">
        <v>0.94736842105263153</v>
      </c>
      <c r="M13" s="4">
        <v>0.66666666666666663</v>
      </c>
      <c r="N13" s="4">
        <v>0.90726937749150272</v>
      </c>
      <c r="O13" s="4">
        <v>0.94736842105263153</v>
      </c>
      <c r="P13" s="4">
        <v>1</v>
      </c>
      <c r="Q13" s="4">
        <v>1</v>
      </c>
      <c r="R13" s="4">
        <v>1</v>
      </c>
      <c r="S13" s="4">
        <v>0.83333333333333337</v>
      </c>
      <c r="T13" s="4">
        <v>0.83113801203044146</v>
      </c>
      <c r="U13" s="4">
        <v>0.94736842105263153</v>
      </c>
      <c r="V13" s="4">
        <v>0.94736842105263153</v>
      </c>
      <c r="W13" s="4">
        <v>0.94736842105263153</v>
      </c>
      <c r="X13" s="4">
        <v>0.94736842105263153</v>
      </c>
      <c r="Y13" s="4">
        <v>0.71527777777777779</v>
      </c>
      <c r="Z13" s="4">
        <f t="shared" si="0"/>
        <v>0.82695954608367295</v>
      </c>
    </row>
    <row r="14" spans="1:26">
      <c r="A14">
        <v>2007</v>
      </c>
      <c r="B14" s="4">
        <v>0.72723925084273555</v>
      </c>
      <c r="C14" s="4">
        <v>0.89473684210526316</v>
      </c>
      <c r="D14" s="4">
        <v>0.89473684210526316</v>
      </c>
      <c r="E14" s="4">
        <v>0.84210526315789469</v>
      </c>
      <c r="F14" s="4">
        <v>0.84210526315789469</v>
      </c>
      <c r="G14" s="4">
        <v>0.72916666666666663</v>
      </c>
      <c r="H14" s="4">
        <v>0.84714509757682899</v>
      </c>
      <c r="I14" s="4">
        <v>0.94736842105263153</v>
      </c>
      <c r="J14" s="4">
        <v>0.94736842105263153</v>
      </c>
      <c r="K14" s="4">
        <v>1</v>
      </c>
      <c r="L14" s="4">
        <v>0.94736842105263153</v>
      </c>
      <c r="M14" s="4">
        <v>0.66666666666666663</v>
      </c>
      <c r="N14" s="4">
        <v>0.90726937749150272</v>
      </c>
      <c r="O14" s="4">
        <v>0.94736842105263153</v>
      </c>
      <c r="P14" s="4">
        <v>1</v>
      </c>
      <c r="Q14" s="4">
        <v>1</v>
      </c>
      <c r="R14" s="4">
        <v>1</v>
      </c>
      <c r="S14" s="4">
        <v>0.83333333333333337</v>
      </c>
      <c r="T14" s="4">
        <v>0.83113801203044146</v>
      </c>
      <c r="U14" s="4">
        <v>0.94736842105263153</v>
      </c>
      <c r="V14" s="4">
        <v>0.94736842105263153</v>
      </c>
      <c r="W14" s="4">
        <v>0.94736842105263153</v>
      </c>
      <c r="X14" s="4">
        <v>0.94736842105263153</v>
      </c>
      <c r="Y14" s="4">
        <v>0.66666666666666663</v>
      </c>
      <c r="Z14" s="4">
        <f t="shared" si="0"/>
        <v>0.82819793448537715</v>
      </c>
    </row>
    <row r="15" spans="1:26">
      <c r="A15">
        <v>2008</v>
      </c>
      <c r="B15" s="4">
        <v>0.73199581684992676</v>
      </c>
      <c r="C15" s="4">
        <v>0.89473684210526316</v>
      </c>
      <c r="D15" s="4">
        <v>0.89473684210526316</v>
      </c>
      <c r="E15" s="4">
        <v>0.84210526315789469</v>
      </c>
      <c r="F15" s="4">
        <v>0.84210526315789469</v>
      </c>
      <c r="G15" s="4">
        <v>0.83333333333333337</v>
      </c>
      <c r="H15" s="4">
        <v>0.84714509757682899</v>
      </c>
      <c r="I15" s="4">
        <v>0.94736842105263153</v>
      </c>
      <c r="J15" s="4">
        <v>0.94736842105263153</v>
      </c>
      <c r="K15" s="4">
        <v>1</v>
      </c>
      <c r="L15" s="4">
        <v>0.94736842105263153</v>
      </c>
      <c r="M15" s="4">
        <v>0.66666666666666663</v>
      </c>
      <c r="N15" s="4">
        <v>0.90726937749150272</v>
      </c>
      <c r="O15" s="4">
        <v>0.94736842105263153</v>
      </c>
      <c r="P15" s="4">
        <v>1</v>
      </c>
      <c r="Q15" s="4">
        <v>1</v>
      </c>
      <c r="R15" s="4">
        <v>1</v>
      </c>
      <c r="S15" s="4">
        <v>0.83333333333333337</v>
      </c>
      <c r="T15" s="4">
        <v>0.83113801203044146</v>
      </c>
      <c r="U15" s="4">
        <v>0.94736842105263153</v>
      </c>
      <c r="V15" s="4">
        <v>0.94736842105263153</v>
      </c>
      <c r="W15" s="4">
        <v>0.94736842105263153</v>
      </c>
      <c r="X15" s="4">
        <v>0.94736842105263153</v>
      </c>
      <c r="Y15" s="4">
        <v>0.66666666666666663</v>
      </c>
      <c r="Z15" s="4">
        <f t="shared" si="0"/>
        <v>0.82938707598717509</v>
      </c>
    </row>
    <row r="16" spans="1:26">
      <c r="A16">
        <v>2009</v>
      </c>
      <c r="B16" s="4">
        <v>0.73199581684992676</v>
      </c>
      <c r="C16" s="4">
        <v>0.89473684210526316</v>
      </c>
      <c r="D16" s="4">
        <v>0.89473684210526316</v>
      </c>
      <c r="E16" s="4">
        <v>0.84210526315789469</v>
      </c>
      <c r="F16" s="4">
        <v>0.84210526315789469</v>
      </c>
      <c r="G16" s="4">
        <v>0.83333333333333337</v>
      </c>
      <c r="H16" s="4">
        <v>0.84714509757682899</v>
      </c>
      <c r="I16" s="4">
        <v>0.94736842105263153</v>
      </c>
      <c r="J16" s="4">
        <v>0.94736842105263153</v>
      </c>
      <c r="K16" s="4">
        <v>1</v>
      </c>
      <c r="L16" s="4">
        <v>0.94736842105263153</v>
      </c>
      <c r="M16" s="4">
        <v>0.66666666666666663</v>
      </c>
      <c r="N16" s="4">
        <v>0.90726937749150272</v>
      </c>
      <c r="O16" s="4">
        <v>0.94736842105263153</v>
      </c>
      <c r="P16" s="4">
        <v>1</v>
      </c>
      <c r="Q16" s="4">
        <v>1</v>
      </c>
      <c r="R16" s="4">
        <v>1</v>
      </c>
      <c r="S16" s="4">
        <v>0.83333333333333337</v>
      </c>
      <c r="T16" s="4">
        <v>0.83113801203044146</v>
      </c>
      <c r="U16" s="4">
        <v>0.94736842105263153</v>
      </c>
      <c r="V16" s="4">
        <v>0.94736842105263153</v>
      </c>
      <c r="W16" s="4">
        <v>0.94736842105263153</v>
      </c>
      <c r="X16" s="4">
        <v>0.94736842105263153</v>
      </c>
      <c r="Y16" s="4">
        <v>0.66666666666666663</v>
      </c>
      <c r="Z16" s="4">
        <f t="shared" si="0"/>
        <v>0.82938707598717509</v>
      </c>
    </row>
    <row r="17" spans="1:26">
      <c r="A17">
        <v>2010</v>
      </c>
      <c r="B17" s="4">
        <v>0.7395850293236238</v>
      </c>
      <c r="C17" s="4">
        <v>0.89473684210526316</v>
      </c>
      <c r="D17" s="4">
        <v>0.89473684210526316</v>
      </c>
      <c r="E17" s="4">
        <v>0.89473684210526316</v>
      </c>
      <c r="F17" s="4">
        <v>0.84210526315789469</v>
      </c>
      <c r="G17" s="4">
        <v>0.79861111111111116</v>
      </c>
      <c r="H17" s="4">
        <v>0.81651081886610888</v>
      </c>
      <c r="I17" s="4">
        <v>0.94736842105263153</v>
      </c>
      <c r="J17" s="4">
        <v>0.89473684210526316</v>
      </c>
      <c r="K17" s="4">
        <v>1</v>
      </c>
      <c r="L17" s="4">
        <v>0.94736842105263153</v>
      </c>
      <c r="M17" s="4">
        <v>0.66666666666666663</v>
      </c>
      <c r="N17" s="4">
        <v>0.90726937749150272</v>
      </c>
      <c r="O17" s="4">
        <v>0.94736842105263153</v>
      </c>
      <c r="P17" s="4">
        <v>1</v>
      </c>
      <c r="Q17" s="4">
        <v>1</v>
      </c>
      <c r="R17" s="4">
        <v>1</v>
      </c>
      <c r="S17" s="4">
        <v>0.83333333333333337</v>
      </c>
      <c r="T17" s="4">
        <v>0.83113801203044146</v>
      </c>
      <c r="U17" s="4">
        <v>0.94736842105263153</v>
      </c>
      <c r="V17" s="4">
        <v>0.94736842105263153</v>
      </c>
      <c r="W17" s="4">
        <v>0.94736842105263153</v>
      </c>
      <c r="X17" s="4">
        <v>0.94736842105263153</v>
      </c>
      <c r="Y17" s="4">
        <v>0.66666666666666663</v>
      </c>
      <c r="Z17" s="4">
        <f t="shared" si="0"/>
        <v>0.82362580942791919</v>
      </c>
    </row>
    <row r="18" spans="1:26">
      <c r="A18">
        <v>2011</v>
      </c>
      <c r="B18" s="4">
        <v>0.7395850293236238</v>
      </c>
      <c r="C18" s="4">
        <v>0.89473684210526316</v>
      </c>
      <c r="D18" s="4">
        <v>0.89473684210526316</v>
      </c>
      <c r="E18" s="4">
        <v>0.89473684210526316</v>
      </c>
      <c r="F18" s="4">
        <v>0.84210526315789469</v>
      </c>
      <c r="G18" s="4">
        <v>0.75</v>
      </c>
      <c r="H18" s="4">
        <v>0.8008777617156112</v>
      </c>
      <c r="I18" s="4">
        <v>0.94736842105263153</v>
      </c>
      <c r="J18" s="4">
        <v>0.89473684210526316</v>
      </c>
      <c r="K18" s="4">
        <v>1</v>
      </c>
      <c r="L18" s="4">
        <v>0.89473684210526316</v>
      </c>
      <c r="M18" s="4">
        <v>0.66666666666666663</v>
      </c>
      <c r="N18" s="4">
        <v>0.90726937749150272</v>
      </c>
      <c r="O18" s="4">
        <v>0.94736842105263153</v>
      </c>
      <c r="P18" s="4">
        <v>1</v>
      </c>
      <c r="Q18" s="4">
        <v>1</v>
      </c>
      <c r="R18" s="4">
        <v>1</v>
      </c>
      <c r="S18" s="4">
        <v>0.83333333333333337</v>
      </c>
      <c r="T18" s="4">
        <v>0.83113801203044146</v>
      </c>
      <c r="U18" s="4">
        <v>0.94736842105263153</v>
      </c>
      <c r="V18" s="4">
        <v>0.94736842105263153</v>
      </c>
      <c r="W18" s="4">
        <v>0.94736842105263153</v>
      </c>
      <c r="X18" s="4">
        <v>0.94736842105263153</v>
      </c>
      <c r="Y18" s="4">
        <v>0.66666666666666663</v>
      </c>
      <c r="Z18" s="4">
        <f t="shared" si="0"/>
        <v>0.81971754514029471</v>
      </c>
    </row>
    <row r="19" spans="1:26">
      <c r="A19">
        <v>2012</v>
      </c>
      <c r="B19" s="4">
        <v>0.7395850293236238</v>
      </c>
      <c r="C19" s="4">
        <v>0.89473684210526316</v>
      </c>
      <c r="D19" s="4">
        <v>0.89473684210526316</v>
      </c>
      <c r="E19" s="4">
        <v>0.89473684210526316</v>
      </c>
      <c r="F19" s="4">
        <v>0.84210526315789469</v>
      </c>
      <c r="G19" s="4">
        <v>0.75</v>
      </c>
      <c r="H19" s="4">
        <v>0.77493257755468081</v>
      </c>
      <c r="I19" s="4">
        <v>0.94736842105263153</v>
      </c>
      <c r="J19" s="4">
        <v>0.89473684210526316</v>
      </c>
      <c r="K19" s="4">
        <v>0.89473684210526316</v>
      </c>
      <c r="L19" s="4">
        <v>0.89473684210526316</v>
      </c>
      <c r="M19" s="4">
        <v>0.66666666666666663</v>
      </c>
      <c r="N19" s="4">
        <v>0.90726937749150272</v>
      </c>
      <c r="O19" s="4">
        <v>0.94736842105263153</v>
      </c>
      <c r="P19" s="4">
        <v>1</v>
      </c>
      <c r="Q19" s="4">
        <v>1</v>
      </c>
      <c r="R19" s="4">
        <v>1</v>
      </c>
      <c r="S19" s="4">
        <v>0.83333333333333337</v>
      </c>
      <c r="T19" s="4">
        <v>0.83113801203044146</v>
      </c>
      <c r="U19" s="4">
        <v>0.94736842105263153</v>
      </c>
      <c r="V19" s="4">
        <v>0.94736842105263153</v>
      </c>
      <c r="W19" s="4">
        <v>0.94736842105263153</v>
      </c>
      <c r="X19" s="4">
        <v>0.94736842105263153</v>
      </c>
      <c r="Y19" s="4">
        <v>0.72222222222222221</v>
      </c>
      <c r="Z19" s="4">
        <f t="shared" si="0"/>
        <v>0.81323124910006217</v>
      </c>
    </row>
    <row r="20" spans="1:26">
      <c r="A20">
        <v>2013</v>
      </c>
      <c r="B20" s="4">
        <v>0.73698783476920093</v>
      </c>
      <c r="C20" s="4">
        <v>0.89473684210526316</v>
      </c>
      <c r="D20" s="4">
        <v>0.89473684210526316</v>
      </c>
      <c r="E20" s="4">
        <v>0.84210526315789469</v>
      </c>
      <c r="F20" s="4">
        <v>0.89473684210526316</v>
      </c>
      <c r="G20" s="4">
        <v>0.6875</v>
      </c>
      <c r="H20" s="4">
        <v>0.76503624796497727</v>
      </c>
      <c r="I20" s="4">
        <v>0.94736842105263153</v>
      </c>
      <c r="J20" s="4">
        <v>0.89473684210526316</v>
      </c>
      <c r="K20" s="4">
        <v>0.89473684210526316</v>
      </c>
      <c r="L20" s="4">
        <v>0.84210526315789469</v>
      </c>
      <c r="M20" s="4">
        <v>0.66666666666666663</v>
      </c>
      <c r="N20" s="4">
        <v>0.88364180656280522</v>
      </c>
      <c r="O20" s="4">
        <v>0.94736842105263153</v>
      </c>
      <c r="P20" s="4">
        <v>1</v>
      </c>
      <c r="Q20" s="4">
        <v>0.94736842105263153</v>
      </c>
      <c r="R20" s="4">
        <v>1</v>
      </c>
      <c r="S20" s="4">
        <v>0.83333333333333337</v>
      </c>
      <c r="T20" s="4">
        <v>0.80196204867209486</v>
      </c>
      <c r="U20" s="4">
        <v>0.94736842105263153</v>
      </c>
      <c r="V20" s="4">
        <v>0.94736842105263153</v>
      </c>
      <c r="W20" s="4">
        <v>0.89473684210526316</v>
      </c>
      <c r="X20" s="4">
        <v>0.89473684210526316</v>
      </c>
      <c r="Y20" s="4">
        <v>0.75</v>
      </c>
      <c r="Z20" s="4">
        <f t="shared" si="0"/>
        <v>0.7969069844922696</v>
      </c>
    </row>
    <row r="21" spans="1:26">
      <c r="A21">
        <v>2014</v>
      </c>
      <c r="B21" s="4">
        <v>0.73698783476920093</v>
      </c>
      <c r="C21" s="4">
        <v>0.89473684210526316</v>
      </c>
      <c r="D21" s="4">
        <v>0.89473684210526316</v>
      </c>
      <c r="E21" s="4">
        <v>0.84210526315789469</v>
      </c>
      <c r="F21" s="4">
        <v>0.89473684210526316</v>
      </c>
      <c r="G21" s="4">
        <v>0.67361111111111116</v>
      </c>
      <c r="H21" s="4">
        <v>0.75976082642173981</v>
      </c>
      <c r="I21" s="4">
        <v>0.94736842105263153</v>
      </c>
      <c r="J21" s="4">
        <v>0.89473684210526316</v>
      </c>
      <c r="K21" s="4">
        <v>0.89473684210526316</v>
      </c>
      <c r="L21" s="4">
        <v>0.84210526315789469</v>
      </c>
      <c r="M21" s="4">
        <v>0.65972222222222221</v>
      </c>
      <c r="N21" s="4">
        <v>0.88364180656280522</v>
      </c>
      <c r="O21" s="4">
        <v>0.94736842105263153</v>
      </c>
      <c r="P21" s="4">
        <v>1</v>
      </c>
      <c r="Q21" s="4">
        <v>0.94736842105263153</v>
      </c>
      <c r="R21" s="4">
        <v>1</v>
      </c>
      <c r="S21" s="4">
        <v>0.83333333333333337</v>
      </c>
      <c r="T21" s="4">
        <v>0.80196204867209486</v>
      </c>
      <c r="U21" s="4">
        <v>0.94736842105263153</v>
      </c>
      <c r="V21" s="4">
        <v>0.94736842105263153</v>
      </c>
      <c r="W21" s="4">
        <v>0.89473684210526316</v>
      </c>
      <c r="X21" s="4">
        <v>0.89473684210526316</v>
      </c>
      <c r="Y21" s="4">
        <v>0.75694444444444453</v>
      </c>
      <c r="Z21" s="4">
        <f t="shared" si="0"/>
        <v>0.79558812910646026</v>
      </c>
    </row>
    <row r="22" spans="1:26">
      <c r="A22">
        <v>2015</v>
      </c>
      <c r="B22" s="4">
        <v>0.73698783476920093</v>
      </c>
      <c r="C22" s="4">
        <v>0.89473684210526316</v>
      </c>
      <c r="D22" s="4">
        <v>0.89473684210526316</v>
      </c>
      <c r="E22" s="4">
        <v>0.84210526315789469</v>
      </c>
      <c r="F22" s="4">
        <v>0.89473684210526316</v>
      </c>
      <c r="G22" s="4">
        <v>0.75</v>
      </c>
      <c r="H22" s="4">
        <v>0.78823247401974594</v>
      </c>
      <c r="I22" s="4">
        <v>0.94736842105263153</v>
      </c>
      <c r="J22" s="4">
        <v>0.94736842105263153</v>
      </c>
      <c r="K22" s="4">
        <v>0.89473684210526316</v>
      </c>
      <c r="L22" s="4">
        <v>0.84210526315789469</v>
      </c>
      <c r="M22" s="4">
        <v>0.58333333333333337</v>
      </c>
      <c r="N22" s="4">
        <v>0.83728792603107327</v>
      </c>
      <c r="O22" s="4">
        <v>0.94736842105263153</v>
      </c>
      <c r="P22" s="4">
        <v>0.94736842105263153</v>
      </c>
      <c r="Q22" s="4">
        <v>0.94736842105263153</v>
      </c>
      <c r="R22" s="4">
        <v>0.94736842105263153</v>
      </c>
      <c r="S22" s="4">
        <v>0.83333333333333337</v>
      </c>
      <c r="T22" s="4">
        <v>0.80795346624253239</v>
      </c>
      <c r="U22" s="4">
        <v>0.94736842105263153</v>
      </c>
      <c r="V22" s="4">
        <v>0.94736842105263153</v>
      </c>
      <c r="W22" s="4">
        <v>0.89473684210526316</v>
      </c>
      <c r="X22" s="4">
        <v>0.89473684210526316</v>
      </c>
      <c r="Y22" s="4">
        <v>0.83333333333333337</v>
      </c>
      <c r="Z22" s="4">
        <f t="shared" si="0"/>
        <v>0.79261542526563822</v>
      </c>
    </row>
    <row r="23" spans="1:26">
      <c r="A23">
        <v>2016</v>
      </c>
      <c r="B23" s="4">
        <v>0.73698783476920093</v>
      </c>
      <c r="C23" s="4">
        <v>0.89473684210526316</v>
      </c>
      <c r="D23" s="4">
        <v>0.89473684210526316</v>
      </c>
      <c r="E23" s="4">
        <v>0.84210526315789469</v>
      </c>
      <c r="F23" s="4">
        <v>0.89473684210526316</v>
      </c>
      <c r="G23" s="4">
        <v>0.75</v>
      </c>
      <c r="H23" s="4">
        <v>0.78823247401974594</v>
      </c>
      <c r="I23" s="4">
        <v>0.94736842105263153</v>
      </c>
      <c r="J23" s="4">
        <v>0.94736842105263153</v>
      </c>
      <c r="K23" s="4">
        <v>0.89473684210526316</v>
      </c>
      <c r="L23" s="4">
        <v>0.84210526315789469</v>
      </c>
      <c r="M23" s="4">
        <v>0.58333333333333337</v>
      </c>
      <c r="N23" s="4">
        <v>0.86632539200920644</v>
      </c>
      <c r="O23" s="4">
        <v>0.94736842105263153</v>
      </c>
      <c r="P23" s="4">
        <v>1</v>
      </c>
      <c r="Q23" s="4">
        <v>0.94736842105263153</v>
      </c>
      <c r="R23" s="4">
        <v>0.94736842105263153</v>
      </c>
      <c r="S23" s="4">
        <v>0.83333333333333337</v>
      </c>
      <c r="T23" s="4">
        <v>0.80795346624253239</v>
      </c>
      <c r="U23" s="4">
        <v>0.94736842105263153</v>
      </c>
      <c r="V23" s="4">
        <v>0.94736842105263153</v>
      </c>
      <c r="W23" s="4">
        <v>0.89473684210526316</v>
      </c>
      <c r="X23" s="4">
        <v>0.89473684210526316</v>
      </c>
      <c r="Y23" s="4">
        <v>0.83333333333333337</v>
      </c>
      <c r="Z23" s="4">
        <f t="shared" si="0"/>
        <v>0.79987479176017151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3480D-6419-C64D-88B6-B581BDE021DF}">
  <dimension ref="A1:I35"/>
  <sheetViews>
    <sheetView workbookViewId="0">
      <selection activeCell="J32" sqref="J32"/>
    </sheetView>
  </sheetViews>
  <sheetFormatPr defaultColWidth="11" defaultRowHeight="15.75"/>
  <cols>
    <col min="1" max="1" width="32.5" customWidth="1"/>
  </cols>
  <sheetData>
    <row r="1" spans="1:9" ht="32.25" thickBot="1">
      <c r="A1" s="14" t="s">
        <v>31</v>
      </c>
      <c r="B1" s="16" t="s">
        <v>32</v>
      </c>
      <c r="C1" s="16" t="s">
        <v>33</v>
      </c>
      <c r="D1" s="16" t="s">
        <v>34</v>
      </c>
      <c r="E1" s="15" t="s">
        <v>35</v>
      </c>
      <c r="F1" s="15" t="s">
        <v>36</v>
      </c>
      <c r="G1" s="15" t="s">
        <v>73</v>
      </c>
      <c r="H1" s="15" t="s">
        <v>71</v>
      </c>
      <c r="I1" s="15" t="s">
        <v>72</v>
      </c>
    </row>
    <row r="2" spans="1:9" ht="19.5" thickTop="1" thickBot="1">
      <c r="A2" s="17" t="s">
        <v>37</v>
      </c>
      <c r="B2" s="19">
        <v>1</v>
      </c>
      <c r="C2" s="20" t="s">
        <v>38</v>
      </c>
      <c r="D2" s="18">
        <v>6.5000000000000002E-2</v>
      </c>
      <c r="E2" s="21">
        <v>-2.61081188</v>
      </c>
      <c r="F2" s="18">
        <v>0</v>
      </c>
      <c r="G2">
        <f>D2/B2</f>
        <v>6.5000000000000002E-2</v>
      </c>
      <c r="H2">
        <f t="shared" ref="H2:H23" si="0">E2/B2</f>
        <v>-2.61081188</v>
      </c>
      <c r="I2">
        <f>F2/B2</f>
        <v>0</v>
      </c>
    </row>
    <row r="3" spans="1:9" ht="16.5" thickBot="1">
      <c r="A3" s="17" t="s">
        <v>39</v>
      </c>
      <c r="B3" s="18">
        <v>13</v>
      </c>
      <c r="C3" s="18" t="s">
        <v>40</v>
      </c>
      <c r="D3" s="21">
        <v>-0.44500000000000001</v>
      </c>
      <c r="E3" s="21">
        <v>-12.755628919999999</v>
      </c>
      <c r="F3" s="18">
        <v>0.01</v>
      </c>
      <c r="G3">
        <f t="shared" ref="G3:G23" si="1">D3/B3</f>
        <v>-3.4230769230769231E-2</v>
      </c>
      <c r="H3">
        <f t="shared" si="0"/>
        <v>-0.98120222461538453</v>
      </c>
      <c r="I3">
        <f t="shared" ref="I3:I23" si="2">F3/B3</f>
        <v>7.6923076923076923E-4</v>
      </c>
    </row>
    <row r="4" spans="1:9" ht="16.5" thickBot="1">
      <c r="A4" s="17" t="s">
        <v>41</v>
      </c>
      <c r="B4" s="18">
        <v>5</v>
      </c>
      <c r="C4" s="18" t="s">
        <v>42</v>
      </c>
      <c r="D4" s="18">
        <v>0.28000000000000003</v>
      </c>
      <c r="E4" s="18">
        <v>16.06633381</v>
      </c>
      <c r="F4" s="21">
        <v>-0.02</v>
      </c>
      <c r="G4">
        <f t="shared" si="1"/>
        <v>5.6000000000000008E-2</v>
      </c>
      <c r="H4">
        <f t="shared" si="0"/>
        <v>3.2132667619999999</v>
      </c>
      <c r="I4">
        <f t="shared" si="2"/>
        <v>-4.0000000000000001E-3</v>
      </c>
    </row>
    <row r="5" spans="1:9" ht="16.5" thickBot="1">
      <c r="A5" s="22" t="s">
        <v>43</v>
      </c>
      <c r="B5" s="23">
        <v>1</v>
      </c>
      <c r="C5" s="24" t="s">
        <v>38</v>
      </c>
      <c r="D5" s="23">
        <v>0.02</v>
      </c>
      <c r="E5" s="23">
        <v>0</v>
      </c>
      <c r="F5" s="23">
        <v>0</v>
      </c>
      <c r="G5">
        <f t="shared" si="1"/>
        <v>0.02</v>
      </c>
      <c r="H5">
        <f t="shared" si="0"/>
        <v>0</v>
      </c>
      <c r="I5">
        <f t="shared" si="2"/>
        <v>0</v>
      </c>
    </row>
    <row r="6" spans="1:9" ht="19.5" thickTop="1" thickBot="1">
      <c r="A6" s="17" t="s">
        <v>44</v>
      </c>
      <c r="B6" s="19">
        <v>2</v>
      </c>
      <c r="C6" s="20" t="s">
        <v>38</v>
      </c>
      <c r="D6" s="18">
        <v>0.14000000000000001</v>
      </c>
      <c r="E6" s="21">
        <v>-9.9307120199999996</v>
      </c>
      <c r="F6" s="18">
        <v>0.02</v>
      </c>
      <c r="G6">
        <f t="shared" si="1"/>
        <v>7.0000000000000007E-2</v>
      </c>
      <c r="H6">
        <f t="shared" si="0"/>
        <v>-4.9653560099999998</v>
      </c>
      <c r="I6">
        <f t="shared" si="2"/>
        <v>0.01</v>
      </c>
    </row>
    <row r="7" spans="1:9" ht="16.5" thickBot="1">
      <c r="A7" s="17" t="s">
        <v>45</v>
      </c>
      <c r="B7" s="18">
        <v>7</v>
      </c>
      <c r="C7" s="18" t="s">
        <v>40</v>
      </c>
      <c r="D7" s="21">
        <v>-0.16</v>
      </c>
      <c r="E7" s="21">
        <v>-4.1101997099999998</v>
      </c>
      <c r="F7" s="21">
        <v>-0.01</v>
      </c>
      <c r="G7">
        <f t="shared" si="1"/>
        <v>-2.2857142857142857E-2</v>
      </c>
      <c r="H7">
        <f t="shared" si="0"/>
        <v>-0.5871713871428571</v>
      </c>
      <c r="I7">
        <f t="shared" si="2"/>
        <v>-1.4285714285714286E-3</v>
      </c>
    </row>
    <row r="8" spans="1:9" ht="16.5" thickBot="1">
      <c r="A8" s="17" t="s">
        <v>46</v>
      </c>
      <c r="B8" s="18">
        <v>4</v>
      </c>
      <c r="C8" s="18" t="s">
        <v>42</v>
      </c>
      <c r="D8" s="21">
        <v>-0.13</v>
      </c>
      <c r="E8" s="18">
        <v>4.8234664699999996</v>
      </c>
      <c r="F8" s="18">
        <v>0.01</v>
      </c>
      <c r="G8">
        <f t="shared" si="1"/>
        <v>-3.2500000000000001E-2</v>
      </c>
      <c r="H8">
        <f t="shared" si="0"/>
        <v>1.2058666174999999</v>
      </c>
      <c r="I8">
        <f t="shared" si="2"/>
        <v>2.5000000000000001E-3</v>
      </c>
    </row>
    <row r="9" spans="1:9" ht="16.5" thickBot="1">
      <c r="A9" s="17" t="s">
        <v>47</v>
      </c>
      <c r="B9" s="18">
        <v>4</v>
      </c>
      <c r="C9" s="20" t="s">
        <v>38</v>
      </c>
      <c r="D9" s="18">
        <v>0.05</v>
      </c>
      <c r="E9" s="21">
        <v>-1.42653352</v>
      </c>
      <c r="F9" s="21">
        <v>-0.03</v>
      </c>
      <c r="G9">
        <f t="shared" si="1"/>
        <v>1.2500000000000001E-2</v>
      </c>
      <c r="H9">
        <f t="shared" si="0"/>
        <v>-0.35663338</v>
      </c>
      <c r="I9">
        <f t="shared" si="2"/>
        <v>-7.4999999999999997E-3</v>
      </c>
    </row>
    <row r="10" spans="1:9" ht="18.75" thickBot="1">
      <c r="A10" s="22" t="s">
        <v>48</v>
      </c>
      <c r="B10" s="23">
        <v>3</v>
      </c>
      <c r="C10" s="23" t="s">
        <v>42</v>
      </c>
      <c r="D10" s="23">
        <v>0.03</v>
      </c>
      <c r="E10" s="23">
        <v>2.1398002900000002</v>
      </c>
      <c r="F10" s="25">
        <v>-0.01</v>
      </c>
      <c r="G10">
        <f t="shared" si="1"/>
        <v>0.01</v>
      </c>
      <c r="H10">
        <f t="shared" si="0"/>
        <v>0.71326676333333339</v>
      </c>
      <c r="I10">
        <f t="shared" si="2"/>
        <v>-3.3333333333333335E-3</v>
      </c>
    </row>
    <row r="11" spans="1:9" ht="17.25" thickTop="1" thickBot="1">
      <c r="A11" s="17" t="s">
        <v>49</v>
      </c>
      <c r="B11" s="18">
        <v>8</v>
      </c>
      <c r="C11" s="20" t="s">
        <v>38</v>
      </c>
      <c r="D11" s="18">
        <v>0.23</v>
      </c>
      <c r="E11" s="18">
        <v>17.816767649999999</v>
      </c>
      <c r="F11" s="21">
        <v>-0.01</v>
      </c>
      <c r="G11">
        <f t="shared" si="1"/>
        <v>2.8750000000000001E-2</v>
      </c>
      <c r="H11">
        <f t="shared" si="0"/>
        <v>2.2270959562499999</v>
      </c>
      <c r="I11">
        <f t="shared" si="2"/>
        <v>-1.25E-3</v>
      </c>
    </row>
    <row r="12" spans="1:9" ht="16.5" thickBot="1">
      <c r="A12" s="17" t="s">
        <v>50</v>
      </c>
      <c r="B12" s="18">
        <v>7</v>
      </c>
      <c r="C12" s="18" t="s">
        <v>40</v>
      </c>
      <c r="D12" s="21">
        <v>-0.26</v>
      </c>
      <c r="E12" s="21">
        <v>-6.2082739</v>
      </c>
      <c r="F12" s="21">
        <v>-0.04</v>
      </c>
      <c r="G12">
        <f t="shared" si="1"/>
        <v>-3.7142857142857144E-2</v>
      </c>
      <c r="H12">
        <f t="shared" si="0"/>
        <v>-0.88689627142857141</v>
      </c>
      <c r="I12">
        <f t="shared" si="2"/>
        <v>-5.7142857142857143E-3</v>
      </c>
    </row>
    <row r="13" spans="1:9" ht="16.5" thickBot="1">
      <c r="A13" s="22" t="s">
        <v>51</v>
      </c>
      <c r="B13" s="23">
        <v>5</v>
      </c>
      <c r="C13" s="24" t="s">
        <v>38</v>
      </c>
      <c r="D13" s="25">
        <v>-0.57999999999999996</v>
      </c>
      <c r="E13" s="25">
        <v>-9.3141940000000005</v>
      </c>
      <c r="F13" s="25">
        <v>-0.01</v>
      </c>
      <c r="G13">
        <f t="shared" si="1"/>
        <v>-0.11599999999999999</v>
      </c>
      <c r="H13">
        <f t="shared" si="0"/>
        <v>-1.8628388</v>
      </c>
      <c r="I13">
        <f t="shared" si="2"/>
        <v>-2E-3</v>
      </c>
    </row>
    <row r="14" spans="1:9" ht="19.5" thickTop="1" thickBot="1">
      <c r="A14" s="17" t="s">
        <v>52</v>
      </c>
      <c r="B14" s="19">
        <v>1</v>
      </c>
      <c r="C14" s="20" t="s">
        <v>38</v>
      </c>
      <c r="D14" s="18">
        <v>7.0000000000000007E-2</v>
      </c>
      <c r="E14" s="21">
        <v>-2.1398002800000002</v>
      </c>
      <c r="F14" s="18">
        <v>0</v>
      </c>
      <c r="G14">
        <f t="shared" si="1"/>
        <v>7.0000000000000007E-2</v>
      </c>
      <c r="H14">
        <f t="shared" si="0"/>
        <v>-2.1398002800000002</v>
      </c>
      <c r="I14">
        <f t="shared" si="2"/>
        <v>0</v>
      </c>
    </row>
    <row r="15" spans="1:9" ht="16.5" thickBot="1">
      <c r="A15" s="17" t="s">
        <v>53</v>
      </c>
      <c r="B15" s="18">
        <v>5</v>
      </c>
      <c r="C15" s="18" t="s">
        <v>42</v>
      </c>
      <c r="D15" s="21">
        <v>-0.09</v>
      </c>
      <c r="E15" s="21">
        <v>-15.06776035</v>
      </c>
      <c r="F15" s="18">
        <v>0.02</v>
      </c>
      <c r="G15">
        <f t="shared" si="1"/>
        <v>-1.7999999999999999E-2</v>
      </c>
      <c r="H15">
        <f t="shared" si="0"/>
        <v>-3.0135520700000002</v>
      </c>
      <c r="I15">
        <f t="shared" si="2"/>
        <v>4.0000000000000001E-3</v>
      </c>
    </row>
    <row r="16" spans="1:9" ht="18.75" thickBot="1">
      <c r="A16" s="17" t="s">
        <v>54</v>
      </c>
      <c r="B16" s="18">
        <v>10</v>
      </c>
      <c r="C16" s="20" t="s">
        <v>38</v>
      </c>
      <c r="D16" s="18">
        <v>0.23</v>
      </c>
      <c r="E16" s="18">
        <v>24.4561341</v>
      </c>
      <c r="F16" s="18">
        <v>0.02</v>
      </c>
      <c r="G16">
        <f t="shared" si="1"/>
        <v>2.3E-2</v>
      </c>
      <c r="H16">
        <f t="shared" si="0"/>
        <v>2.44561341</v>
      </c>
      <c r="I16">
        <f t="shared" si="2"/>
        <v>2E-3</v>
      </c>
    </row>
    <row r="17" spans="1:9" ht="16.5" thickBot="1">
      <c r="A17" s="22" t="s">
        <v>55</v>
      </c>
      <c r="B17" s="23">
        <v>4</v>
      </c>
      <c r="C17" s="23" t="s">
        <v>40</v>
      </c>
      <c r="D17" s="25">
        <v>-0.06</v>
      </c>
      <c r="E17" s="25">
        <v>-1.42653352</v>
      </c>
      <c r="F17" s="23">
        <v>0</v>
      </c>
      <c r="G17">
        <f t="shared" si="1"/>
        <v>-1.4999999999999999E-2</v>
      </c>
      <c r="H17">
        <f t="shared" si="0"/>
        <v>-0.35663338</v>
      </c>
      <c r="I17">
        <f t="shared" si="2"/>
        <v>0</v>
      </c>
    </row>
    <row r="18" spans="1:9" ht="17.25" thickTop="1" thickBot="1">
      <c r="A18" s="17" t="s">
        <v>56</v>
      </c>
      <c r="B18" s="18">
        <v>5</v>
      </c>
      <c r="C18" s="18" t="s">
        <v>40</v>
      </c>
      <c r="D18" s="18">
        <v>0.23</v>
      </c>
      <c r="E18" s="18">
        <v>6.5026986400000002</v>
      </c>
      <c r="F18" s="21">
        <v>-7.0000000000000007E-2</v>
      </c>
      <c r="G18">
        <f t="shared" si="1"/>
        <v>4.5999999999999999E-2</v>
      </c>
      <c r="H18">
        <f t="shared" si="0"/>
        <v>1.300539728</v>
      </c>
      <c r="I18">
        <f t="shared" si="2"/>
        <v>-1.4000000000000002E-2</v>
      </c>
    </row>
    <row r="19" spans="1:9" ht="16.5" thickBot="1">
      <c r="A19" s="17" t="s">
        <v>57</v>
      </c>
      <c r="B19" s="18">
        <v>5</v>
      </c>
      <c r="C19" s="20" t="s">
        <v>38</v>
      </c>
      <c r="D19" s="21">
        <v>-0.16</v>
      </c>
      <c r="E19" s="21">
        <v>-9.4879755699999997</v>
      </c>
      <c r="F19" s="18">
        <v>0.05</v>
      </c>
      <c r="G19">
        <f t="shared" si="1"/>
        <v>-3.2000000000000001E-2</v>
      </c>
      <c r="H19">
        <f t="shared" si="0"/>
        <v>-1.897595114</v>
      </c>
      <c r="I19">
        <f t="shared" si="2"/>
        <v>0.01</v>
      </c>
    </row>
    <row r="20" spans="1:9" ht="18.75" thickBot="1">
      <c r="A20" s="17" t="s">
        <v>58</v>
      </c>
      <c r="B20" s="18">
        <v>2</v>
      </c>
      <c r="C20" s="18" t="s">
        <v>40</v>
      </c>
      <c r="D20" s="21">
        <v>-0.21</v>
      </c>
      <c r="E20" s="21">
        <v>-0.71326676</v>
      </c>
      <c r="F20" s="21">
        <v>-0.06</v>
      </c>
      <c r="G20">
        <f t="shared" si="1"/>
        <v>-0.105</v>
      </c>
      <c r="H20">
        <f t="shared" si="0"/>
        <v>-0.35663338</v>
      </c>
      <c r="I20">
        <f t="shared" si="2"/>
        <v>-0.03</v>
      </c>
    </row>
    <row r="21" spans="1:9" ht="18.75" thickBot="1">
      <c r="A21" s="17" t="s">
        <v>59</v>
      </c>
      <c r="B21" s="18">
        <v>3</v>
      </c>
      <c r="C21" s="20" t="s">
        <v>38</v>
      </c>
      <c r="D21" s="21">
        <v>-0.09</v>
      </c>
      <c r="E21" s="21">
        <v>-6.3700927299999996</v>
      </c>
      <c r="F21" s="18">
        <v>7.0000000000000007E-2</v>
      </c>
      <c r="G21">
        <f t="shared" si="1"/>
        <v>-0.03</v>
      </c>
      <c r="H21">
        <f t="shared" si="0"/>
        <v>-2.1233642433333331</v>
      </c>
      <c r="I21">
        <f t="shared" si="2"/>
        <v>2.3333333333333334E-2</v>
      </c>
    </row>
    <row r="22" spans="1:9" ht="16.5" thickBot="1">
      <c r="A22" s="17" t="s">
        <v>60</v>
      </c>
      <c r="B22" s="18">
        <v>2</v>
      </c>
      <c r="C22" s="18" t="s">
        <v>42</v>
      </c>
      <c r="D22" s="21">
        <v>-0.13</v>
      </c>
      <c r="E22" s="18">
        <v>2.8037589199999999</v>
      </c>
      <c r="F22" s="21">
        <v>-0.04</v>
      </c>
      <c r="G22">
        <f t="shared" si="1"/>
        <v>-6.5000000000000002E-2</v>
      </c>
      <c r="H22">
        <f t="shared" si="0"/>
        <v>1.40187946</v>
      </c>
      <c r="I22">
        <f t="shared" si="2"/>
        <v>-0.02</v>
      </c>
    </row>
    <row r="23" spans="1:9" ht="16.5" thickBot="1">
      <c r="A23" s="17" t="s">
        <v>61</v>
      </c>
      <c r="B23" s="18">
        <v>3</v>
      </c>
      <c r="C23" s="18" t="s">
        <v>40</v>
      </c>
      <c r="D23" s="18">
        <v>0.03</v>
      </c>
      <c r="E23" s="18">
        <v>2.8530670499999999</v>
      </c>
      <c r="F23" s="18">
        <v>0.01</v>
      </c>
      <c r="G23">
        <f t="shared" si="1"/>
        <v>0.01</v>
      </c>
      <c r="H23">
        <f t="shared" si="0"/>
        <v>0.95102235000000002</v>
      </c>
      <c r="I23">
        <f t="shared" si="2"/>
        <v>3.3333333333333335E-3</v>
      </c>
    </row>
    <row r="24" spans="1:9">
      <c r="D24">
        <f>CORREL(B2:B23,D2:D23)</f>
        <v>-0.20481128566581402</v>
      </c>
      <c r="E24">
        <f>CORREL(B2:B23,E2:E23)</f>
        <v>0.15134187701162768</v>
      </c>
      <c r="F24">
        <f>CORREL(B2:B23,F2:F23)</f>
        <v>6.2997816913840238E-2</v>
      </c>
    </row>
    <row r="26" spans="1:9">
      <c r="C26" t="s">
        <v>65</v>
      </c>
      <c r="D26">
        <f>AVERAGE(D2,D5,D6,D9,D11,D13,D14,D16,D19,D21)</f>
        <v>-2.499999999999994E-3</v>
      </c>
      <c r="E26">
        <f>AVERAGE(E2,E5,E6,E9,E11,E13,E14,E16,E19,E21)</f>
        <v>9.9278174999999885E-2</v>
      </c>
      <c r="F26">
        <f>AVERAGE(F2,F5,F6,F9,F11,F13,F14,F16,F19,F21)</f>
        <v>1.1000000000000001E-2</v>
      </c>
    </row>
    <row r="27" spans="1:9">
      <c r="C27" t="s">
        <v>66</v>
      </c>
      <c r="D27">
        <f>AVERAGE(D3,D7,D12,D17,D18,D20,D23)</f>
        <v>-0.125</v>
      </c>
      <c r="E27">
        <f>AVERAGE(E3,E7,E12,E17,E18,E20,E23)</f>
        <v>-2.2654481599999996</v>
      </c>
      <c r="F27">
        <f>AVERAGE(F3,F7,F12,F17,F18,F20,F23)</f>
        <v>-2.2857142857142857E-2</v>
      </c>
    </row>
    <row r="28" spans="1:9">
      <c r="C28" t="s">
        <v>67</v>
      </c>
      <c r="D28">
        <f>AVERAGE(D4,D8,D10,D15,D22)</f>
        <v>-7.9999999999999967E-3</v>
      </c>
      <c r="E28">
        <f>AVERAGE(E4,E8,E10,E15,E22)</f>
        <v>2.1531198279999999</v>
      </c>
      <c r="F28">
        <f>AVERAGE(F4,F8,F10,F15,F22)</f>
        <v>-8.0000000000000002E-3</v>
      </c>
    </row>
    <row r="29" spans="1:9">
      <c r="C29" t="s">
        <v>68</v>
      </c>
      <c r="D29">
        <f>AVERAGE(D19,D21)</f>
        <v>-0.125</v>
      </c>
      <c r="E29">
        <f>AVERAGE(E19,E21)</f>
        <v>-7.9290341499999997</v>
      </c>
      <c r="F29">
        <f>AVERAGE(F19,F21)</f>
        <v>6.0000000000000005E-2</v>
      </c>
    </row>
    <row r="30" spans="1:9">
      <c r="C30" t="s">
        <v>69</v>
      </c>
      <c r="D30">
        <f>AVERAGE(D18,D20,D23)</f>
        <v>1.6666666666666673E-2</v>
      </c>
      <c r="E30">
        <f>AVERAGE(E18,E20,E23)</f>
        <v>2.8808329766666669</v>
      </c>
      <c r="F30">
        <f>AVERAGE(F18,F20,F23)</f>
        <v>-0.04</v>
      </c>
    </row>
    <row r="31" spans="1:9">
      <c r="C31" t="s">
        <v>70</v>
      </c>
      <c r="D31">
        <v>-0.13</v>
      </c>
      <c r="E31">
        <v>2.8037589199999999</v>
      </c>
      <c r="F31">
        <v>-0.04</v>
      </c>
    </row>
    <row r="33" spans="1:1">
      <c r="A33" s="26" t="s">
        <v>62</v>
      </c>
    </row>
    <row r="34" spans="1:1">
      <c r="A34" s="26" t="s">
        <v>63</v>
      </c>
    </row>
    <row r="35" spans="1:1">
      <c r="A35" s="26" t="s">
        <v>64</v>
      </c>
    </row>
  </sheetData>
  <hyperlinks>
    <hyperlink ref="B1" r:id="rId1" location="_ftn1" display="applewebdata://27F51A16-7EC5-4127-BBBC-CD1697FC11CE/ - _ftn1" xr:uid="{11DEBB96-37CF-4144-96BA-F1E833A7D1B2}"/>
    <hyperlink ref="C1" r:id="rId2" location="_ftn2" display="applewebdata://27F51A16-7EC5-4127-BBBC-CD1697FC11CE/ - _ftn2" xr:uid="{EB1DBCD0-ABB0-CB49-AD09-2E37935766C2}"/>
    <hyperlink ref="D1" r:id="rId3" location="_ftn3" display="applewebdata://27F51A16-7EC5-4127-BBBC-CD1697FC11CE/ - _ftn3" xr:uid="{338A78CF-6592-7D41-B1D9-0F1D0F4235B9}"/>
    <hyperlink ref="A33" r:id="rId4" location="_ftnref1" display="applewebdata://27F51A16-7EC5-4127-BBBC-CD1697FC11CE/ - _ftnref1" xr:uid="{2F24DF8A-D810-D341-B287-83BCE442CA11}"/>
    <hyperlink ref="A34" r:id="rId5" location="_ftnref2" display="applewebdata://27F51A16-7EC5-4127-BBBC-CD1697FC11CE/ - _ftnref2" xr:uid="{5E7929CC-1A32-BE40-999D-3E03BF7752D0}"/>
    <hyperlink ref="A35" r:id="rId6" location="_ftnref3" display="applewebdata://27F51A16-7EC5-4127-BBBC-CD1697FC11CE/ - _ftnref3" xr:uid="{6C48B40E-FD3C-8F46-B3A6-9E8D1EE4DEC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6BF50-C014-4A4D-847B-B9A7A80771D2}">
  <dimension ref="A1:I31"/>
  <sheetViews>
    <sheetView workbookViewId="0">
      <selection activeCell="F23" sqref="F23"/>
    </sheetView>
  </sheetViews>
  <sheetFormatPr defaultColWidth="11" defaultRowHeight="15.75"/>
  <cols>
    <col min="1" max="1" width="32.5" customWidth="1"/>
  </cols>
  <sheetData>
    <row r="1" spans="1:9" ht="32.25" thickBot="1">
      <c r="A1" s="14" t="s">
        <v>31</v>
      </c>
      <c r="B1" s="16" t="s">
        <v>32</v>
      </c>
      <c r="C1" s="16" t="s">
        <v>33</v>
      </c>
      <c r="D1" s="16" t="s">
        <v>34</v>
      </c>
      <c r="E1" s="15" t="s">
        <v>35</v>
      </c>
      <c r="F1" s="15" t="s">
        <v>36</v>
      </c>
      <c r="G1" s="15" t="s">
        <v>73</v>
      </c>
      <c r="H1" s="15" t="s">
        <v>71</v>
      </c>
      <c r="I1" s="15" t="s">
        <v>72</v>
      </c>
    </row>
    <row r="2" spans="1:9" ht="17.25" thickTop="1" thickBot="1">
      <c r="A2" s="17" t="s">
        <v>39</v>
      </c>
      <c r="B2" s="18">
        <v>13</v>
      </c>
      <c r="C2" s="18" t="s">
        <v>40</v>
      </c>
      <c r="D2" s="21">
        <v>-0.44500000000000001</v>
      </c>
      <c r="E2" s="21">
        <v>-12.755628919999999</v>
      </c>
      <c r="F2" s="18">
        <v>0.01</v>
      </c>
      <c r="G2">
        <f t="shared" ref="G2:G19" si="0">D2/B2</f>
        <v>-3.4230769230769231E-2</v>
      </c>
      <c r="H2">
        <f t="shared" ref="H2:H19" si="1">E2/B2</f>
        <v>-0.98120222461538453</v>
      </c>
      <c r="I2">
        <f t="shared" ref="I2:I19" si="2">F2/B2</f>
        <v>7.6923076923076923E-4</v>
      </c>
    </row>
    <row r="3" spans="1:9" ht="16.5" thickBot="1">
      <c r="A3" s="17" t="s">
        <v>41</v>
      </c>
      <c r="B3" s="18">
        <v>5</v>
      </c>
      <c r="C3" s="18" t="s">
        <v>42</v>
      </c>
      <c r="D3" s="18">
        <v>0.28000000000000003</v>
      </c>
      <c r="E3" s="18">
        <v>16.06633381</v>
      </c>
      <c r="F3" s="21">
        <v>-0.02</v>
      </c>
      <c r="G3">
        <f t="shared" si="0"/>
        <v>5.6000000000000008E-2</v>
      </c>
      <c r="H3">
        <f t="shared" si="1"/>
        <v>3.2132667619999999</v>
      </c>
      <c r="I3">
        <f t="shared" si="2"/>
        <v>-4.0000000000000001E-3</v>
      </c>
    </row>
    <row r="4" spans="1:9" ht="16.5" thickBot="1">
      <c r="A4" s="17" t="s">
        <v>45</v>
      </c>
      <c r="B4" s="18">
        <v>7</v>
      </c>
      <c r="C4" s="18" t="s">
        <v>40</v>
      </c>
      <c r="D4" s="21">
        <v>-0.16</v>
      </c>
      <c r="E4" s="21">
        <v>-4.1101997099999998</v>
      </c>
      <c r="F4" s="21">
        <v>-0.01</v>
      </c>
      <c r="G4">
        <f t="shared" si="0"/>
        <v>-2.2857142857142857E-2</v>
      </c>
      <c r="H4">
        <f t="shared" si="1"/>
        <v>-0.5871713871428571</v>
      </c>
      <c r="I4">
        <f t="shared" si="2"/>
        <v>-1.4285714285714286E-3</v>
      </c>
    </row>
    <row r="5" spans="1:9" ht="16.5" thickBot="1">
      <c r="A5" s="17" t="s">
        <v>46</v>
      </c>
      <c r="B5" s="18">
        <v>4</v>
      </c>
      <c r="C5" s="18" t="s">
        <v>42</v>
      </c>
      <c r="D5" s="21">
        <v>-0.13</v>
      </c>
      <c r="E5" s="18">
        <v>4.8234664699999996</v>
      </c>
      <c r="F5" s="18">
        <v>0.01</v>
      </c>
      <c r="G5">
        <f t="shared" si="0"/>
        <v>-3.2500000000000001E-2</v>
      </c>
      <c r="H5">
        <f t="shared" si="1"/>
        <v>1.2058666174999999</v>
      </c>
      <c r="I5">
        <f t="shared" si="2"/>
        <v>2.5000000000000001E-3</v>
      </c>
    </row>
    <row r="6" spans="1:9" ht="16.5" thickBot="1">
      <c r="A6" s="17" t="s">
        <v>47</v>
      </c>
      <c r="B6" s="18">
        <v>4</v>
      </c>
      <c r="C6" s="20" t="s">
        <v>38</v>
      </c>
      <c r="D6" s="18">
        <v>0.05</v>
      </c>
      <c r="E6" s="21">
        <v>-1.42653352</v>
      </c>
      <c r="F6" s="21">
        <v>-0.03</v>
      </c>
      <c r="G6">
        <f t="shared" si="0"/>
        <v>1.2500000000000001E-2</v>
      </c>
      <c r="H6">
        <f t="shared" si="1"/>
        <v>-0.35663338</v>
      </c>
      <c r="I6">
        <f t="shared" si="2"/>
        <v>-7.4999999999999997E-3</v>
      </c>
    </row>
    <row r="7" spans="1:9" ht="18.75" thickBot="1">
      <c r="A7" s="22" t="s">
        <v>48</v>
      </c>
      <c r="B7" s="23">
        <v>3</v>
      </c>
      <c r="C7" s="23" t="s">
        <v>42</v>
      </c>
      <c r="D7" s="23">
        <v>0.03</v>
      </c>
      <c r="E7" s="23">
        <v>2.1398002900000002</v>
      </c>
      <c r="F7" s="25">
        <v>-0.01</v>
      </c>
      <c r="G7">
        <f t="shared" si="0"/>
        <v>0.01</v>
      </c>
      <c r="H7">
        <f t="shared" si="1"/>
        <v>0.71326676333333339</v>
      </c>
      <c r="I7">
        <f t="shared" si="2"/>
        <v>-3.3333333333333335E-3</v>
      </c>
    </row>
    <row r="8" spans="1:9" ht="17.25" thickTop="1" thickBot="1">
      <c r="A8" s="17" t="s">
        <v>49</v>
      </c>
      <c r="B8" s="18">
        <v>8</v>
      </c>
      <c r="C8" s="20" t="s">
        <v>38</v>
      </c>
      <c r="D8" s="18">
        <v>0.23</v>
      </c>
      <c r="E8" s="18">
        <v>17.816767649999999</v>
      </c>
      <c r="F8" s="21">
        <v>-0.01</v>
      </c>
      <c r="G8">
        <f t="shared" si="0"/>
        <v>2.8750000000000001E-2</v>
      </c>
      <c r="H8">
        <f t="shared" si="1"/>
        <v>2.2270959562499999</v>
      </c>
      <c r="I8">
        <f t="shared" si="2"/>
        <v>-1.25E-3</v>
      </c>
    </row>
    <row r="9" spans="1:9" ht="16.5" thickBot="1">
      <c r="A9" s="17" t="s">
        <v>50</v>
      </c>
      <c r="B9" s="18">
        <v>7</v>
      </c>
      <c r="C9" s="18" t="s">
        <v>40</v>
      </c>
      <c r="D9" s="21">
        <v>-0.26</v>
      </c>
      <c r="E9" s="21">
        <v>-6.2082739</v>
      </c>
      <c r="F9" s="21">
        <v>-0.04</v>
      </c>
      <c r="G9">
        <f t="shared" si="0"/>
        <v>-3.7142857142857144E-2</v>
      </c>
      <c r="H9">
        <f t="shared" si="1"/>
        <v>-0.88689627142857141</v>
      </c>
      <c r="I9">
        <f t="shared" si="2"/>
        <v>-5.7142857142857143E-3</v>
      </c>
    </row>
    <row r="10" spans="1:9" ht="16.5" thickBot="1">
      <c r="A10" s="22" t="s">
        <v>51</v>
      </c>
      <c r="B10" s="23">
        <v>5</v>
      </c>
      <c r="C10" s="24" t="s">
        <v>38</v>
      </c>
      <c r="D10" s="25">
        <v>-0.57999999999999996</v>
      </c>
      <c r="E10" s="25">
        <v>-9.3141940000000005</v>
      </c>
      <c r="F10" s="25">
        <v>-0.01</v>
      </c>
      <c r="G10">
        <f t="shared" si="0"/>
        <v>-0.11599999999999999</v>
      </c>
      <c r="H10">
        <f t="shared" si="1"/>
        <v>-1.8628388</v>
      </c>
      <c r="I10">
        <f t="shared" si="2"/>
        <v>-2E-3</v>
      </c>
    </row>
    <row r="11" spans="1:9" ht="17.25" thickTop="1" thickBot="1">
      <c r="A11" s="17" t="s">
        <v>53</v>
      </c>
      <c r="B11" s="18">
        <v>5</v>
      </c>
      <c r="C11" s="18" t="s">
        <v>42</v>
      </c>
      <c r="D11" s="21">
        <v>-0.09</v>
      </c>
      <c r="E11" s="21">
        <v>-15.06776035</v>
      </c>
      <c r="F11" s="18">
        <v>0.02</v>
      </c>
      <c r="G11">
        <f t="shared" si="0"/>
        <v>-1.7999999999999999E-2</v>
      </c>
      <c r="H11">
        <f t="shared" si="1"/>
        <v>-3.0135520700000002</v>
      </c>
      <c r="I11">
        <f t="shared" si="2"/>
        <v>4.0000000000000001E-3</v>
      </c>
    </row>
    <row r="12" spans="1:9" ht="18.75" thickBot="1">
      <c r="A12" s="17" t="s">
        <v>54</v>
      </c>
      <c r="B12" s="18">
        <v>10</v>
      </c>
      <c r="C12" s="20" t="s">
        <v>38</v>
      </c>
      <c r="D12" s="18">
        <v>0.23</v>
      </c>
      <c r="E12" s="18">
        <v>24.4561341</v>
      </c>
      <c r="F12" s="18">
        <v>0.02</v>
      </c>
      <c r="G12">
        <f t="shared" si="0"/>
        <v>2.3E-2</v>
      </c>
      <c r="H12">
        <f t="shared" si="1"/>
        <v>2.44561341</v>
      </c>
      <c r="I12">
        <f t="shared" si="2"/>
        <v>2E-3</v>
      </c>
    </row>
    <row r="13" spans="1:9" ht="16.5" thickBot="1">
      <c r="A13" s="22" t="s">
        <v>55</v>
      </c>
      <c r="B13" s="23">
        <v>4</v>
      </c>
      <c r="C13" s="23" t="s">
        <v>40</v>
      </c>
      <c r="D13" s="25">
        <v>-0.06</v>
      </c>
      <c r="E13" s="25">
        <v>-1.42653352</v>
      </c>
      <c r="F13" s="23">
        <v>0</v>
      </c>
      <c r="G13">
        <f t="shared" si="0"/>
        <v>-1.4999999999999999E-2</v>
      </c>
      <c r="H13">
        <f t="shared" si="1"/>
        <v>-0.35663338</v>
      </c>
      <c r="I13">
        <f t="shared" si="2"/>
        <v>0</v>
      </c>
    </row>
    <row r="14" spans="1:9" ht="17.25" thickTop="1" thickBot="1">
      <c r="A14" s="17" t="s">
        <v>56</v>
      </c>
      <c r="B14" s="18">
        <v>5</v>
      </c>
      <c r="C14" s="18" t="s">
        <v>40</v>
      </c>
      <c r="D14" s="18">
        <v>0.23</v>
      </c>
      <c r="E14" s="18">
        <v>6.5026986400000002</v>
      </c>
      <c r="F14" s="21">
        <v>-7.0000000000000007E-2</v>
      </c>
      <c r="G14">
        <f t="shared" si="0"/>
        <v>4.5999999999999999E-2</v>
      </c>
      <c r="H14">
        <f t="shared" si="1"/>
        <v>1.300539728</v>
      </c>
      <c r="I14">
        <f t="shared" si="2"/>
        <v>-1.4000000000000002E-2</v>
      </c>
    </row>
    <row r="15" spans="1:9" ht="16.5" thickBot="1">
      <c r="A15" s="17" t="s">
        <v>57</v>
      </c>
      <c r="B15" s="18">
        <v>5</v>
      </c>
      <c r="C15" s="20" t="s">
        <v>38</v>
      </c>
      <c r="D15" s="21">
        <v>-0.16</v>
      </c>
      <c r="E15" s="21">
        <v>-9.4879755699999997</v>
      </c>
      <c r="F15" s="18">
        <v>0.05</v>
      </c>
      <c r="G15">
        <f t="shared" si="0"/>
        <v>-3.2000000000000001E-2</v>
      </c>
      <c r="H15">
        <f t="shared" si="1"/>
        <v>-1.897595114</v>
      </c>
      <c r="I15">
        <f t="shared" si="2"/>
        <v>0.01</v>
      </c>
    </row>
    <row r="16" spans="1:9" ht="18.75" thickBot="1">
      <c r="A16" s="17" t="s">
        <v>58</v>
      </c>
      <c r="B16" s="18">
        <v>2</v>
      </c>
      <c r="C16" s="18" t="s">
        <v>40</v>
      </c>
      <c r="D16" s="21">
        <v>-0.21</v>
      </c>
      <c r="E16" s="21">
        <v>-0.71326676</v>
      </c>
      <c r="F16" s="21">
        <v>-0.06</v>
      </c>
      <c r="G16">
        <f t="shared" si="0"/>
        <v>-0.105</v>
      </c>
      <c r="H16">
        <f t="shared" si="1"/>
        <v>-0.35663338</v>
      </c>
      <c r="I16">
        <f t="shared" si="2"/>
        <v>-0.03</v>
      </c>
    </row>
    <row r="17" spans="1:9" ht="18.75" thickBot="1">
      <c r="A17" s="17" t="s">
        <v>59</v>
      </c>
      <c r="B17" s="18">
        <v>3</v>
      </c>
      <c r="C17" s="20" t="s">
        <v>38</v>
      </c>
      <c r="D17" s="21">
        <v>-0.09</v>
      </c>
      <c r="E17" s="21">
        <v>-6.3700927299999996</v>
      </c>
      <c r="F17" s="18">
        <v>7.0000000000000007E-2</v>
      </c>
      <c r="G17">
        <f t="shared" si="0"/>
        <v>-0.03</v>
      </c>
      <c r="H17">
        <f t="shared" si="1"/>
        <v>-2.1233642433333331</v>
      </c>
      <c r="I17">
        <f t="shared" si="2"/>
        <v>2.3333333333333334E-2</v>
      </c>
    </row>
    <row r="18" spans="1:9" ht="16.5" thickBot="1">
      <c r="A18" s="17" t="s">
        <v>60</v>
      </c>
      <c r="B18" s="18">
        <v>2</v>
      </c>
      <c r="C18" s="18" t="s">
        <v>42</v>
      </c>
      <c r="D18" s="21">
        <v>-0.13</v>
      </c>
      <c r="E18" s="18">
        <v>2.8037589199999999</v>
      </c>
      <c r="F18" s="21">
        <v>-0.04</v>
      </c>
      <c r="G18">
        <f t="shared" si="0"/>
        <v>-6.5000000000000002E-2</v>
      </c>
      <c r="H18">
        <f t="shared" si="1"/>
        <v>1.40187946</v>
      </c>
      <c r="I18">
        <f t="shared" si="2"/>
        <v>-0.02</v>
      </c>
    </row>
    <row r="19" spans="1:9" ht="16.5" thickBot="1">
      <c r="A19" s="17" t="s">
        <v>61</v>
      </c>
      <c r="B19" s="18">
        <v>3</v>
      </c>
      <c r="C19" s="18" t="s">
        <v>40</v>
      </c>
      <c r="D19" s="18">
        <v>0.03</v>
      </c>
      <c r="E19" s="18">
        <v>2.8530670499999999</v>
      </c>
      <c r="F19" s="18">
        <v>0.01</v>
      </c>
      <c r="G19">
        <f t="shared" si="0"/>
        <v>0.01</v>
      </c>
      <c r="H19">
        <f t="shared" si="1"/>
        <v>0.95102235000000002</v>
      </c>
      <c r="I19">
        <f t="shared" si="2"/>
        <v>3.3333333333333335E-3</v>
      </c>
    </row>
    <row r="20" spans="1:9">
      <c r="D20">
        <f>CORREL(B2:B19,D2:D19)</f>
        <v>-8.9207072892735037E-2</v>
      </c>
      <c r="E20">
        <f>CORREL(B2:B19,E2:E19)</f>
        <v>8.6795274268053987E-2</v>
      </c>
      <c r="F20">
        <f>CORREL(B2:B19,F2:F19)</f>
        <v>0.15244785588602008</v>
      </c>
    </row>
    <row r="22" spans="1:9">
      <c r="C22" t="s">
        <v>65</v>
      </c>
      <c r="D22">
        <f>AVERAGE(D6,D8,D10,D12,D15,D17)</f>
        <v>-5.3333333333333323E-2</v>
      </c>
      <c r="E22">
        <f>AVERAGE(E6,E8,E10,E12,E15,E17)</f>
        <v>2.6123509883333331</v>
      </c>
      <c r="F22">
        <f>AVERAGE(F6,F8,F10,F12,F15,F17)</f>
        <v>1.5000000000000001E-2</v>
      </c>
    </row>
    <row r="23" spans="1:9">
      <c r="C23" t="s">
        <v>66</v>
      </c>
      <c r="D23">
        <f>AVERAGE(D2,D4,D9,D13,D14,D16,D19)</f>
        <v>-0.125</v>
      </c>
      <c r="E23">
        <f>AVERAGE(E2,E4,E9,E13,E14,E16,E19)</f>
        <v>-2.2654481599999996</v>
      </c>
      <c r="F23">
        <f>AVERAGE(F2,F4,F9,F13,F14,F16,F19)</f>
        <v>-2.2857142857142857E-2</v>
      </c>
    </row>
    <row r="24" spans="1:9">
      <c r="C24" t="s">
        <v>67</v>
      </c>
      <c r="D24">
        <f>AVERAGE(D3,D5,D7,D11,D18)</f>
        <v>-7.9999999999999967E-3</v>
      </c>
      <c r="E24">
        <f>AVERAGE(E3,E5,E7,E11,E18)</f>
        <v>2.1531198279999999</v>
      </c>
      <c r="F24">
        <f>AVERAGE(F3,F5,F7,F11,F18)</f>
        <v>-8.0000000000000002E-3</v>
      </c>
    </row>
    <row r="25" spans="1:9">
      <c r="C25" t="s">
        <v>68</v>
      </c>
      <c r="D25">
        <f>AVERAGE(D15,D17)</f>
        <v>-0.125</v>
      </c>
      <c r="E25">
        <f>AVERAGE(E15,E17)</f>
        <v>-7.9290341499999997</v>
      </c>
      <c r="F25">
        <f>AVERAGE(F15,F17)</f>
        <v>6.0000000000000005E-2</v>
      </c>
    </row>
    <row r="26" spans="1:9">
      <c r="C26" t="s">
        <v>69</v>
      </c>
      <c r="D26">
        <f>AVERAGE(D14,D16,D19)</f>
        <v>1.6666666666666673E-2</v>
      </c>
      <c r="E26">
        <f>AVERAGE(E14,E16,E19)</f>
        <v>2.8808329766666669</v>
      </c>
      <c r="F26">
        <f>AVERAGE(F14,F16,F19)</f>
        <v>-0.04</v>
      </c>
    </row>
    <row r="27" spans="1:9">
      <c r="C27" t="s">
        <v>70</v>
      </c>
      <c r="D27">
        <v>-0.13</v>
      </c>
      <c r="E27">
        <v>2.8037589199999999</v>
      </c>
      <c r="F27">
        <v>-0.04</v>
      </c>
    </row>
    <row r="29" spans="1:9">
      <c r="A29" s="26" t="s">
        <v>62</v>
      </c>
    </row>
    <row r="30" spans="1:9">
      <c r="A30" s="26" t="s">
        <v>63</v>
      </c>
    </row>
    <row r="31" spans="1:9">
      <c r="A31" s="26" t="s">
        <v>64</v>
      </c>
    </row>
  </sheetData>
  <hyperlinks>
    <hyperlink ref="B1" r:id="rId1" location="_ftn1" display="applewebdata://27F51A16-7EC5-4127-BBBC-CD1697FC11CE/ - _ftn1" xr:uid="{C9CA641C-C694-8A49-B8BC-042BDC58B0AF}"/>
    <hyperlink ref="C1" r:id="rId2" location="_ftn2" display="applewebdata://27F51A16-7EC5-4127-BBBC-CD1697FC11CE/ - _ftn2" xr:uid="{1C34A510-C2F5-3347-9588-287F52788AD7}"/>
    <hyperlink ref="D1" r:id="rId3" location="_ftn3" display="applewebdata://27F51A16-7EC5-4127-BBBC-CD1697FC11CE/ - _ftn3" xr:uid="{1AB382B1-AED4-3645-9253-E742C31158F9}"/>
    <hyperlink ref="A29" r:id="rId4" location="_ftnref1" display="applewebdata://27F51A16-7EC5-4127-BBBC-CD1697FC11CE/ - _ftnref1" xr:uid="{66F059F5-7F5F-A44D-B13B-A0A49D763EAA}"/>
    <hyperlink ref="A30" r:id="rId5" location="_ftnref2" display="applewebdata://27F51A16-7EC5-4127-BBBC-CD1697FC11CE/ - _ftnref2" xr:uid="{2F8618EB-89B2-274C-820D-0FD609219746}"/>
    <hyperlink ref="A31" r:id="rId6" location="_ftnref3" display="applewebdata://27F51A16-7EC5-4127-BBBC-CD1697FC11CE/ - _ftnref3" xr:uid="{0B7FCA89-FDCE-F24B-A752-2C6786FD6C1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6</vt:i4>
      </vt:variant>
    </vt:vector>
  </HeadingPairs>
  <TitlesOfParts>
    <vt:vector size="14" baseType="lpstr">
      <vt:lpstr>World Bank</vt:lpstr>
      <vt:lpstr>WB CoC EU4</vt:lpstr>
      <vt:lpstr>Democracy Barometer</vt:lpstr>
      <vt:lpstr>DB TR_NOSEC2 EU4</vt:lpstr>
      <vt:lpstr>IDEA</vt:lpstr>
      <vt:lpstr>IDEA EU4</vt:lpstr>
      <vt:lpstr>Govts</vt:lpstr>
      <vt:lpstr>Govts abridged</vt:lpstr>
      <vt:lpstr>Govts!_ftn1</vt:lpstr>
      <vt:lpstr>Govts!_ftn2</vt:lpstr>
      <vt:lpstr>Govts!_ftn3</vt:lpstr>
      <vt:lpstr>Govts!_ftnref1</vt:lpstr>
      <vt:lpstr>Govts!_ftnref2</vt:lpstr>
      <vt:lpstr>Govts!_ftnref3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Matteo Giglioli</dc:creator>
  <cp:lastModifiedBy>Piattoni, Simona</cp:lastModifiedBy>
  <dcterms:created xsi:type="dcterms:W3CDTF">2020-01-29T21:46:36Z</dcterms:created>
  <dcterms:modified xsi:type="dcterms:W3CDTF">2020-04-03T10:14:32Z</dcterms:modified>
</cp:coreProperties>
</file>